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MetteThomsen\AppData\Roaming\cBrain\F2\Temp\53773\"/>
    </mc:Choice>
  </mc:AlternateContent>
  <xr:revisionPtr revIDLastSave="0" documentId="13_ncr:1_{5715BEB2-CDAD-4E68-8B14-BB5AE8BB2D04}" xr6:coauthVersionLast="47" xr6:coauthVersionMax="47" xr10:uidLastSave="{00000000-0000-0000-0000-000000000000}"/>
  <workbookProtection workbookAlgorithmName="SHA-512" workbookHashValue="KJ9sZZX7OzsEFNrYiGwVe3wdy3/WCWHrzheEB2UP1gCwlMbQfa/mMMSuQUHRvZVzS1+JgHCuQSAZ1xiKJ2fhxg==" workbookSaltValue="SenhiJfukTqJB7TNE12eLA==" workbookSpinCount="100000" lockStructure="1"/>
  <bookViews>
    <workbookView xWindow="-110" yWindow="-110" windowWidth="38620" windowHeight="21100" xr2:uid="{8F384765-E5FE-42B6-B04C-DFD4B7FBC116}"/>
  </bookViews>
  <sheets>
    <sheet name="1. projektplan " sheetId="12" r:id="rId1"/>
    <sheet name="2. Resultater - sammendrag" sheetId="25" r:id="rId2"/>
    <sheet name="3. Resultat på projektniveau" sheetId="24" r:id="rId3"/>
    <sheet name="4. CO2_beregninger " sheetId="17" state="hidden" r:id="rId4"/>
    <sheet name="5. Projektperiode_beregninger " sheetId="16" state="hidden" r:id="rId5"/>
    <sheet name="6. CO2_over tid" sheetId="26" state="hidden" r:id="rId6"/>
    <sheet name="7. N2O_beregninger" sheetId="21" state="hidden" r:id="rId7"/>
    <sheet name="8. N2O_over tid " sheetId="27" state="hidden" r:id="rId8"/>
    <sheet name="9. CH4_beregninger" sheetId="22" state="hidden" r:id="rId9"/>
    <sheet name="10. CH4_udledninger over tid" sheetId="23" state="hidden" r:id="rId10"/>
    <sheet name="11. Total_over år " sheetId="28" state="hidden" r:id="rId11"/>
    <sheet name="12. Data til Resultatsammendrag" sheetId="29" state="hidden" r:id="rId12"/>
    <sheet name="bilag1 tabeller" sheetId="3" state="hidden" r:id="rId13"/>
    <sheet name="Lister" sheetId="4" state="hidden" r:id="rId14"/>
  </sheets>
  <definedNames>
    <definedName name="_xlnm.Print_Area" localSheetId="0">'1. projektplan '!$A$1:$M$116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7" i="16" l="1"/>
  <c r="AB27" i="16"/>
  <c r="S27" i="16"/>
  <c r="G27" i="16"/>
  <c r="F5" i="25"/>
  <c r="G67" i="12" l="1"/>
  <c r="W10" i="3"/>
  <c r="A18" i="4" a="1"/>
  <c r="A18" i="4" s="1"/>
  <c r="D18" i="4" a="1"/>
  <c r="D18" i="4" s="1"/>
  <c r="D12" i="25" s="1"/>
  <c r="AM54" i="17" l="1"/>
  <c r="AM52" i="17"/>
  <c r="Z54" i="17"/>
  <c r="Z52" i="17"/>
  <c r="Q54" i="17"/>
  <c r="Q52" i="17"/>
  <c r="D52" i="17"/>
  <c r="H29" i="12"/>
  <c r="H28" i="12"/>
  <c r="H27" i="12"/>
  <c r="D54" i="17"/>
  <c r="AM31" i="17"/>
  <c r="Z31" i="17"/>
  <c r="Q31" i="17"/>
  <c r="D31" i="17"/>
  <c r="H44" i="12"/>
  <c r="H43" i="12"/>
  <c r="H42" i="12"/>
  <c r="H41" i="12"/>
  <c r="G80" i="12"/>
  <c r="G79" i="12"/>
  <c r="G78" i="12"/>
  <c r="G77" i="12"/>
  <c r="G76" i="12"/>
  <c r="G74" i="12"/>
  <c r="G73" i="12"/>
  <c r="G72" i="12"/>
  <c r="G71" i="12"/>
  <c r="G70" i="12"/>
  <c r="G68" i="12"/>
  <c r="G66" i="12"/>
  <c r="G65" i="12"/>
  <c r="G64" i="12"/>
  <c r="J83" i="12" l="1"/>
  <c r="K83" i="12"/>
  <c r="I83" i="12"/>
  <c r="H83" i="12"/>
  <c r="G81" i="12"/>
  <c r="G69" i="12"/>
  <c r="G75" i="12"/>
  <c r="F30" i="24"/>
  <c r="F29" i="24"/>
  <c r="F28" i="24"/>
  <c r="G82" i="12" l="1"/>
  <c r="J5" i="24"/>
  <c r="F16" i="24"/>
  <c r="F17" i="24"/>
  <c r="F18" i="24"/>
  <c r="F32" i="12"/>
  <c r="F45" i="12"/>
  <c r="E45" i="12"/>
  <c r="G32" i="12"/>
  <c r="E32" i="12"/>
  <c r="H30" i="12"/>
  <c r="D40" i="29"/>
  <c r="E40" i="29" s="1"/>
  <c r="F40" i="29" s="1"/>
  <c r="G40" i="29" s="1"/>
  <c r="H40" i="29" s="1"/>
  <c r="I40" i="29" s="1"/>
  <c r="J40" i="29" s="1"/>
  <c r="K40" i="29" s="1"/>
  <c r="L40" i="29" s="1"/>
  <c r="M40" i="29" s="1"/>
  <c r="N40" i="29" s="1"/>
  <c r="O40" i="29" s="1"/>
  <c r="P40" i="29" s="1"/>
  <c r="Q40" i="29" s="1"/>
  <c r="R40" i="29" s="1"/>
  <c r="S40" i="29" s="1"/>
  <c r="T40" i="29" s="1"/>
  <c r="U40" i="29" s="1"/>
  <c r="V40" i="29" s="1"/>
  <c r="E54" i="12" l="1"/>
  <c r="E53" i="12"/>
  <c r="E4" i="28"/>
  <c r="F4" i="28"/>
  <c r="G4" i="28"/>
  <c r="AQ13" i="22" l="1"/>
  <c r="AS49" i="22" s="1"/>
  <c r="AS52" i="22" s="1"/>
  <c r="BO10" i="23" s="1"/>
  <c r="AB13" i="3"/>
  <c r="AC13" i="3" s="1"/>
  <c r="AD13" i="3" s="1"/>
  <c r="AB12" i="3"/>
  <c r="AC12" i="3" s="1"/>
  <c r="AD12" i="3" s="1"/>
  <c r="AB11" i="3"/>
  <c r="AC11" i="3" s="1"/>
  <c r="AD11" i="3" s="1"/>
  <c r="AB10" i="3"/>
  <c r="AC10" i="3" s="1"/>
  <c r="AD10" i="3" s="1"/>
  <c r="W12" i="3"/>
  <c r="X12" i="3" s="1"/>
  <c r="Y12" i="3" s="1"/>
  <c r="W11" i="3"/>
  <c r="X11" i="3" s="1"/>
  <c r="Y11" i="3" s="1"/>
  <c r="W13" i="3"/>
  <c r="X13" i="3" s="1"/>
  <c r="Y13" i="3" s="1"/>
  <c r="X10" i="3"/>
  <c r="Y10" i="3" s="1"/>
  <c r="Q10" i="23"/>
  <c r="E4" i="25"/>
  <c r="D29" i="4" a="1"/>
  <c r="D29" i="4" s="1"/>
  <c r="D15" i="25" s="1"/>
  <c r="D30" i="4" a="1"/>
  <c r="D30" i="4" s="1"/>
  <c r="D16" i="25" s="1"/>
  <c r="D31" i="4" a="1"/>
  <c r="D31" i="4" s="1"/>
  <c r="D17" i="25" s="1"/>
  <c r="D28" i="4" a="1"/>
  <c r="D28" i="4" s="1"/>
  <c r="D14" i="25" s="1"/>
  <c r="K7" i="24"/>
  <c r="A14" i="4" a="1"/>
  <c r="A14" i="4" s="1"/>
  <c r="A15" i="4" a="1"/>
  <c r="A15" i="4" s="1"/>
  <c r="A16" i="4" a="1"/>
  <c r="A16" i="4" s="1"/>
  <c r="A17" i="4" a="1"/>
  <c r="A17" i="4" s="1"/>
  <c r="A19" i="4" a="1"/>
  <c r="A19" i="4" s="1"/>
  <c r="A20" i="4" a="1"/>
  <c r="A20" i="4" s="1"/>
  <c r="A21" i="4" a="1"/>
  <c r="A21" i="4" s="1"/>
  <c r="A22" i="4" a="1"/>
  <c r="A22" i="4" s="1"/>
  <c r="A23" i="4" a="1"/>
  <c r="A23" i="4" s="1"/>
  <c r="A24" i="4" a="1"/>
  <c r="A24" i="4" s="1"/>
  <c r="A13" i="4" a="1"/>
  <c r="A13" i="4" s="1"/>
  <c r="D13" i="4" a="1"/>
  <c r="D13" i="4" s="1"/>
  <c r="F6" i="24" s="1"/>
  <c r="D14" i="4" a="1"/>
  <c r="D14" i="4" s="1"/>
  <c r="D9" i="25" s="1"/>
  <c r="D15" i="4" a="1"/>
  <c r="D15" i="4" s="1"/>
  <c r="F7" i="24" s="1"/>
  <c r="D16" i="4" a="1"/>
  <c r="D16" i="4" s="1"/>
  <c r="D17" i="4" a="1"/>
  <c r="D17" i="4" s="1"/>
  <c r="D11" i="25" s="1"/>
  <c r="D19" i="4" a="1"/>
  <c r="D19" i="4" s="1"/>
  <c r="D13" i="25" s="1"/>
  <c r="D20" i="4" a="1"/>
  <c r="D20" i="4" s="1"/>
  <c r="D21" i="4" a="1"/>
  <c r="D21" i="4" s="1"/>
  <c r="D22" i="4" a="1"/>
  <c r="D22" i="4" s="1"/>
  <c r="D23" i="4" a="1"/>
  <c r="D23" i="4" s="1"/>
  <c r="D24" i="4" a="1"/>
  <c r="D24" i="4" s="1"/>
  <c r="J47" i="22"/>
  <c r="J45" i="22"/>
  <c r="J49" i="22" s="1"/>
  <c r="J52" i="22" s="1"/>
  <c r="AG45" i="22"/>
  <c r="AG47" i="22" s="1"/>
  <c r="AQ9" i="22"/>
  <c r="AQ11" i="22"/>
  <c r="AQ10" i="22"/>
  <c r="AM11" i="22"/>
  <c r="AM20" i="22" s="1"/>
  <c r="AO20" i="22" s="1"/>
  <c r="AM10" i="22"/>
  <c r="AM19" i="22" s="1"/>
  <c r="AO19" i="22" s="1"/>
  <c r="AO45" i="22" s="1"/>
  <c r="AO47" i="22" s="1"/>
  <c r="AM9" i="22"/>
  <c r="AM18" i="22" s="1"/>
  <c r="AO18" i="22" s="1"/>
  <c r="AQ7" i="22"/>
  <c r="AQ16" i="22" s="1"/>
  <c r="AS33" i="22" s="1"/>
  <c r="AS36" i="22" s="1"/>
  <c r="BQ10" i="23" s="1"/>
  <c r="AM7" i="22"/>
  <c r="AM16" i="22" s="1"/>
  <c r="AM13" i="22"/>
  <c r="AI13" i="22"/>
  <c r="AG49" i="22"/>
  <c r="AA13" i="22"/>
  <c r="G45" i="12"/>
  <c r="E55" i="12" s="1"/>
  <c r="AE17" i="22"/>
  <c r="T13" i="22"/>
  <c r="P13" i="22"/>
  <c r="L13" i="22"/>
  <c r="D13" i="22"/>
  <c r="T11" i="22"/>
  <c r="T20" i="22" s="1"/>
  <c r="P11" i="22"/>
  <c r="P20" i="22" s="1"/>
  <c r="R20" i="22" s="1"/>
  <c r="T10" i="22"/>
  <c r="T19" i="22" s="1"/>
  <c r="T9" i="22"/>
  <c r="T18" i="22" s="1"/>
  <c r="P10" i="22"/>
  <c r="P19" i="22" s="1"/>
  <c r="R19" i="22" s="1"/>
  <c r="P9" i="22"/>
  <c r="P18" i="22" s="1"/>
  <c r="T7" i="22"/>
  <c r="T16" i="22" s="1"/>
  <c r="P7" i="22"/>
  <c r="P16" i="22" s="1"/>
  <c r="AI11" i="22"/>
  <c r="AI20" i="22" s="1"/>
  <c r="AE20" i="22"/>
  <c r="AA11" i="22"/>
  <c r="AA20" i="22" s="1"/>
  <c r="L11" i="22"/>
  <c r="L20" i="22" s="1"/>
  <c r="N20" i="22" s="1"/>
  <c r="H20" i="22"/>
  <c r="J20" i="22" s="1"/>
  <c r="D11" i="22"/>
  <c r="D20" i="22" s="1"/>
  <c r="AI10" i="22"/>
  <c r="AE19" i="22"/>
  <c r="AG19" i="22" s="1"/>
  <c r="AA10" i="22"/>
  <c r="AA19" i="22" s="1"/>
  <c r="AC19" i="22" s="1"/>
  <c r="AC45" i="22" s="1"/>
  <c r="AC47" i="22" s="1"/>
  <c r="L10" i="22"/>
  <c r="L19" i="22" s="1"/>
  <c r="N19" i="22" s="1"/>
  <c r="N45" i="22" s="1"/>
  <c r="N47" i="22" s="1"/>
  <c r="H19" i="22"/>
  <c r="D10" i="22"/>
  <c r="AE18" i="22"/>
  <c r="AG18" i="22" s="1"/>
  <c r="AA9" i="22"/>
  <c r="AA18" i="22" s="1"/>
  <c r="AC18" i="22" s="1"/>
  <c r="L9" i="22"/>
  <c r="L18" i="22" s="1"/>
  <c r="H18" i="22"/>
  <c r="D9" i="22"/>
  <c r="D18" i="22" s="1"/>
  <c r="F18" i="22" s="1"/>
  <c r="AI17" i="22"/>
  <c r="AA17" i="22"/>
  <c r="AI7" i="22"/>
  <c r="AI16" i="22" s="1"/>
  <c r="AE16" i="22"/>
  <c r="AA7" i="22"/>
  <c r="AA16" i="22" s="1"/>
  <c r="L7" i="22"/>
  <c r="L16" i="22" s="1"/>
  <c r="H16" i="22"/>
  <c r="D7" i="22"/>
  <c r="D16" i="22" s="1"/>
  <c r="AK11" i="21"/>
  <c r="Y11" i="21"/>
  <c r="P11" i="21"/>
  <c r="D11" i="21"/>
  <c r="AK10" i="21"/>
  <c r="Y10" i="21"/>
  <c r="P10" i="21"/>
  <c r="D10" i="21"/>
  <c r="Y9" i="21"/>
  <c r="P9" i="21"/>
  <c r="D9" i="21"/>
  <c r="AK8" i="21"/>
  <c r="Y8" i="21"/>
  <c r="P8" i="21"/>
  <c r="D8" i="21"/>
  <c r="AK7" i="21"/>
  <c r="Y7" i="21"/>
  <c r="P7" i="21"/>
  <c r="D7" i="21"/>
  <c r="N49" i="22" l="1"/>
  <c r="N52" i="22" s="1"/>
  <c r="D19" i="22"/>
  <c r="F19" i="22" s="1"/>
  <c r="F45" i="22" s="1"/>
  <c r="F47" i="22" s="1"/>
  <c r="F20" i="22"/>
  <c r="D24" i="22"/>
  <c r="V49" i="22"/>
  <c r="V52" i="22" s="1"/>
  <c r="AI10" i="23" s="1"/>
  <c r="AI19" i="22"/>
  <c r="AK19" i="22" s="1"/>
  <c r="AK45" i="22" s="1"/>
  <c r="AK47" i="22" s="1"/>
  <c r="AK49" i="22" s="1"/>
  <c r="AK52" i="22" s="1"/>
  <c r="BC10" i="23" s="1"/>
  <c r="L24" i="22"/>
  <c r="N24" i="22" s="1"/>
  <c r="N29" i="22" s="1"/>
  <c r="N31" i="22" s="1"/>
  <c r="N33" i="22" s="1"/>
  <c r="N36" i="22" s="1"/>
  <c r="AC49" i="22"/>
  <c r="AC52" i="22" s="1"/>
  <c r="AR10" i="23" s="1"/>
  <c r="R45" i="22"/>
  <c r="R47" i="22" s="1"/>
  <c r="R49" i="22" s="1"/>
  <c r="R52" i="22" s="1"/>
  <c r="AC10" i="23" s="1"/>
  <c r="V33" i="22"/>
  <c r="V36" i="22" s="1"/>
  <c r="AK10" i="23" s="1"/>
  <c r="AO49" i="22"/>
  <c r="AO52" i="22" s="1"/>
  <c r="BI10" i="23" s="1"/>
  <c r="AD14" i="3"/>
  <c r="AD16" i="3" s="1"/>
  <c r="Y14" i="3"/>
  <c r="Y16" i="3" s="1"/>
  <c r="H45" i="12"/>
  <c r="E51" i="12" s="1"/>
  <c r="BM10" i="23"/>
  <c r="AG52" i="22"/>
  <c r="D10" i="25"/>
  <c r="D8" i="25"/>
  <c r="AK9" i="21"/>
  <c r="AI9" i="22"/>
  <c r="AI18" i="22" s="1"/>
  <c r="AK18" i="22" s="1"/>
  <c r="P24" i="22"/>
  <c r="R24" i="22" s="1"/>
  <c r="R29" i="22" s="1"/>
  <c r="R18" i="22"/>
  <c r="AM24" i="22"/>
  <c r="AO24" i="22" s="1"/>
  <c r="AO29" i="22" s="1"/>
  <c r="T24" i="22"/>
  <c r="AA24" i="22"/>
  <c r="AC24" i="22" s="1"/>
  <c r="H24" i="22"/>
  <c r="J24" i="22" s="1"/>
  <c r="J29" i="22" s="1"/>
  <c r="J31" i="22" s="1"/>
  <c r="J33" i="22" s="1"/>
  <c r="J36" i="22" s="1"/>
  <c r="AE24" i="22"/>
  <c r="AG24" i="22" s="1"/>
  <c r="AG29" i="22" s="1"/>
  <c r="AG31" i="22" s="1"/>
  <c r="AG33" i="22" s="1"/>
  <c r="AG36" i="22" s="1"/>
  <c r="N18" i="22"/>
  <c r="W10" i="23" l="1"/>
  <c r="F49" i="22"/>
  <c r="F52" i="22" s="1"/>
  <c r="K10" i="23" s="1"/>
  <c r="P12" i="23" s="1" a="1"/>
  <c r="P12" i="23" s="1"/>
  <c r="Q12" i="23" s="1"/>
  <c r="AG10" i="23"/>
  <c r="R31" i="22"/>
  <c r="R33" i="22" s="1"/>
  <c r="R36" i="22" s="1"/>
  <c r="AE10" i="23" s="1"/>
  <c r="AA10" i="23" s="1"/>
  <c r="AO31" i="22"/>
  <c r="AO33" i="22" s="1"/>
  <c r="AO36" i="22" s="1"/>
  <c r="BK10" i="23" s="1"/>
  <c r="BG10" i="23" s="1"/>
  <c r="AC29" i="22"/>
  <c r="AC31" i="22" s="1"/>
  <c r="AC33" i="22" s="1"/>
  <c r="AC36" i="22" s="1"/>
  <c r="AT10" i="23" s="1"/>
  <c r="AP10" i="23" s="1"/>
  <c r="S10" i="23"/>
  <c r="O10" i="23" s="1"/>
  <c r="AI24" i="22"/>
  <c r="AK24" i="22" s="1"/>
  <c r="AK29" i="22" s="1"/>
  <c r="F24" i="22"/>
  <c r="AF54" i="17"/>
  <c r="J54" i="17"/>
  <c r="AF53" i="17"/>
  <c r="J53" i="17"/>
  <c r="AF52" i="17"/>
  <c r="J52" i="17"/>
  <c r="AM30" i="17"/>
  <c r="AF30" i="17"/>
  <c r="Z30" i="17"/>
  <c r="Q30" i="17"/>
  <c r="J30" i="17"/>
  <c r="D30" i="17"/>
  <c r="AM29" i="17"/>
  <c r="AF29" i="17"/>
  <c r="Z29" i="17"/>
  <c r="Q29" i="17"/>
  <c r="J29" i="17"/>
  <c r="D29" i="17"/>
  <c r="AM28" i="17"/>
  <c r="AF28" i="17"/>
  <c r="Z28" i="17"/>
  <c r="Q28" i="17"/>
  <c r="J28" i="17"/>
  <c r="D28" i="17"/>
  <c r="AM27" i="17"/>
  <c r="AF27" i="17"/>
  <c r="Z27" i="17"/>
  <c r="Q27" i="17"/>
  <c r="J27" i="17"/>
  <c r="D27" i="17"/>
  <c r="AM11" i="17"/>
  <c r="AM18" i="17" s="1"/>
  <c r="AF11" i="17"/>
  <c r="AF18" i="17" s="1"/>
  <c r="Z11" i="17"/>
  <c r="Z18" i="17" s="1"/>
  <c r="Q11" i="17"/>
  <c r="Q18" i="17" s="1"/>
  <c r="J11" i="17"/>
  <c r="J18" i="17" s="1"/>
  <c r="D11" i="17"/>
  <c r="D18" i="17" s="1"/>
  <c r="AM10" i="17"/>
  <c r="AF10" i="17"/>
  <c r="AF17" i="17" s="1"/>
  <c r="Z10" i="17"/>
  <c r="Q10" i="17"/>
  <c r="Q53" i="17" s="1"/>
  <c r="J10" i="17"/>
  <c r="J17" i="17" s="1"/>
  <c r="D10" i="17"/>
  <c r="AM9" i="17"/>
  <c r="AM16" i="17" s="1"/>
  <c r="AM23" i="17" s="1"/>
  <c r="AF9" i="17"/>
  <c r="AF16" i="17" s="1"/>
  <c r="AF23" i="17" s="1"/>
  <c r="Z9" i="17"/>
  <c r="Z16" i="17" s="1"/>
  <c r="Z23" i="17" s="1"/>
  <c r="Q9" i="17"/>
  <c r="Q16" i="17" s="1"/>
  <c r="Q23" i="17" s="1"/>
  <c r="J9" i="17"/>
  <c r="J16" i="17" s="1"/>
  <c r="D9" i="17"/>
  <c r="D16" i="17" s="1"/>
  <c r="AM8" i="17"/>
  <c r="AM15" i="17" s="1"/>
  <c r="AF8" i="17"/>
  <c r="AF15" i="17" s="1"/>
  <c r="Z8" i="17"/>
  <c r="Z15" i="17" s="1"/>
  <c r="Q8" i="17"/>
  <c r="Q15" i="17" s="1"/>
  <c r="J8" i="17"/>
  <c r="J15" i="17" s="1"/>
  <c r="D8" i="17"/>
  <c r="D15" i="17" s="1"/>
  <c r="AM7" i="17"/>
  <c r="AM14" i="17" s="1"/>
  <c r="AF7" i="17"/>
  <c r="AF14" i="17" s="1"/>
  <c r="Z7" i="17"/>
  <c r="Z14" i="17" s="1"/>
  <c r="Q7" i="17"/>
  <c r="Q14" i="17" s="1"/>
  <c r="J7" i="17"/>
  <c r="J14" i="17" s="1"/>
  <c r="D7" i="17"/>
  <c r="D14" i="17" s="1"/>
  <c r="M27" i="16"/>
  <c r="AK11" i="16"/>
  <c r="AK18" i="16" s="1"/>
  <c r="AE18" i="16"/>
  <c r="Y11" i="16"/>
  <c r="Y18" i="16" s="1"/>
  <c r="P11" i="16"/>
  <c r="P18" i="16" s="1"/>
  <c r="J18" i="16"/>
  <c r="D11" i="16"/>
  <c r="D18" i="16" s="1"/>
  <c r="AK10" i="16"/>
  <c r="AK17" i="16" s="1"/>
  <c r="AE17" i="16"/>
  <c r="AH17" i="16" s="1"/>
  <c r="AH27" i="16" s="1"/>
  <c r="Y10" i="16"/>
  <c r="Y17" i="16" s="1"/>
  <c r="P10" i="16"/>
  <c r="J17" i="16"/>
  <c r="D10" i="16"/>
  <c r="D17" i="16" s="1"/>
  <c r="AK9" i="16"/>
  <c r="Y9" i="16"/>
  <c r="P9" i="16"/>
  <c r="P16" i="16" s="1"/>
  <c r="S16" i="16" s="1"/>
  <c r="J16" i="16"/>
  <c r="D9" i="16"/>
  <c r="D16" i="16" s="1"/>
  <c r="AK8" i="16"/>
  <c r="AK15" i="16" s="1"/>
  <c r="AE15" i="16"/>
  <c r="Y8" i="16"/>
  <c r="Y15" i="16" s="1"/>
  <c r="P8" i="16"/>
  <c r="P15" i="16" s="1"/>
  <c r="J15" i="16"/>
  <c r="D8" i="16"/>
  <c r="D15" i="16" s="1"/>
  <c r="AK7" i="16"/>
  <c r="AK14" i="16" s="1"/>
  <c r="AE14" i="16"/>
  <c r="Y7" i="16"/>
  <c r="Y14" i="16" s="1"/>
  <c r="P7" i="16"/>
  <c r="P14" i="16" s="1"/>
  <c r="J14" i="16"/>
  <c r="D7" i="16"/>
  <c r="D14" i="16" s="1"/>
  <c r="H32" i="12"/>
  <c r="E50" i="12" s="1"/>
  <c r="AO6" i="23" l="1"/>
  <c r="H26" i="24" s="1"/>
  <c r="F29" i="22"/>
  <c r="F31" i="22" s="1"/>
  <c r="F33" i="22" s="1"/>
  <c r="F36" i="22" s="1"/>
  <c r="M10" i="23" s="1"/>
  <c r="D23" i="17"/>
  <c r="E27" i="17" s="1"/>
  <c r="G16" i="17"/>
  <c r="G23" i="17" s="1"/>
  <c r="AN17" i="16"/>
  <c r="AB17" i="16"/>
  <c r="G17" i="16"/>
  <c r="P17" i="16"/>
  <c r="AM17" i="17"/>
  <c r="AM53" i="17"/>
  <c r="Z17" i="17"/>
  <c r="AC17" i="17" s="1"/>
  <c r="Z53" i="17"/>
  <c r="E52" i="12"/>
  <c r="R27" i="17"/>
  <c r="R28" i="17" s="1"/>
  <c r="D17" i="17"/>
  <c r="E52" i="17" s="1"/>
  <c r="F52" i="17" s="1"/>
  <c r="D53" i="17"/>
  <c r="Q17" i="17"/>
  <c r="Y10" i="23"/>
  <c r="U10" i="23" s="1"/>
  <c r="T6" i="23" s="1"/>
  <c r="H15" i="24" s="1"/>
  <c r="AA27" i="17"/>
  <c r="AA28" i="17" s="1"/>
  <c r="AK31" i="22"/>
  <c r="AK33" i="22" s="1"/>
  <c r="AK36" i="22" s="1"/>
  <c r="BE10" i="23" s="1"/>
  <c r="BA10" i="23" s="1"/>
  <c r="AZ6" i="23" s="1"/>
  <c r="AK16" i="16"/>
  <c r="AK22" i="16" s="1"/>
  <c r="D22" i="16"/>
  <c r="Y16" i="16"/>
  <c r="AB16" i="16" s="1"/>
  <c r="AE16" i="16"/>
  <c r="AH16" i="16" s="1"/>
  <c r="J22" i="16"/>
  <c r="P22" i="16"/>
  <c r="AG27" i="17"/>
  <c r="AH27" i="17" s="1"/>
  <c r="T16" i="17"/>
  <c r="T23" i="17" s="1"/>
  <c r="AC16" i="17"/>
  <c r="AC23" i="17" s="1"/>
  <c r="M16" i="17"/>
  <c r="M23" i="17" s="1"/>
  <c r="J23" i="17"/>
  <c r="K52" i="17" s="1"/>
  <c r="AI16" i="17"/>
  <c r="AI23" i="17" s="1"/>
  <c r="AG52" i="17"/>
  <c r="AP16" i="17"/>
  <c r="AP23" i="17" s="1"/>
  <c r="F10" i="23" l="1"/>
  <c r="E28" i="17"/>
  <c r="E29" i="17" s="1"/>
  <c r="S17" i="16"/>
  <c r="AN52" i="17"/>
  <c r="AO52" i="17" s="1"/>
  <c r="AP52" i="17" s="1"/>
  <c r="AM63" i="17" s="1"/>
  <c r="AP17" i="17"/>
  <c r="AA52" i="17"/>
  <c r="AB52" i="17" s="1"/>
  <c r="AC52" i="17" s="1"/>
  <c r="Z63" i="17" s="1"/>
  <c r="T17" i="17"/>
  <c r="R52" i="17"/>
  <c r="S52" i="17" s="1"/>
  <c r="T52" i="17" s="1"/>
  <c r="Q63" i="17" s="1"/>
  <c r="R63" i="17" s="1"/>
  <c r="E53" i="17"/>
  <c r="G17" i="17"/>
  <c r="AN27" i="17"/>
  <c r="AO27" i="17" s="1"/>
  <c r="R12" i="23" a="1"/>
  <c r="R12" i="23" s="1"/>
  <c r="S12" i="23" s="1"/>
  <c r="O12" i="23" s="1"/>
  <c r="I10" i="23"/>
  <c r="H6" i="23" s="1"/>
  <c r="H14" i="24" s="1"/>
  <c r="AB28" i="17"/>
  <c r="AC28" i="17" s="1"/>
  <c r="H27" i="24"/>
  <c r="K27" i="17"/>
  <c r="Y22" i="16"/>
  <c r="AE22" i="16"/>
  <c r="AN16" i="16"/>
  <c r="G16" i="16"/>
  <c r="G22" i="16"/>
  <c r="M22" i="16"/>
  <c r="M26" i="16" s="1"/>
  <c r="M29" i="16" s="1"/>
  <c r="M30" i="16" s="1"/>
  <c r="AN22" i="16"/>
  <c r="S22" i="16"/>
  <c r="S26" i="16" s="1"/>
  <c r="S29" i="16" s="1"/>
  <c r="AI27" i="17"/>
  <c r="AF38" i="17" s="1"/>
  <c r="AG28" i="17"/>
  <c r="F27" i="17"/>
  <c r="G27" i="17" s="1"/>
  <c r="D38" i="17" s="1"/>
  <c r="E38" i="17" s="1"/>
  <c r="F38" i="17" s="1"/>
  <c r="G38" i="17" s="1"/>
  <c r="M52" i="17"/>
  <c r="K53" i="17"/>
  <c r="L52" i="17"/>
  <c r="AG53" i="17"/>
  <c r="AI52" i="17"/>
  <c r="AH52" i="17"/>
  <c r="AB27" i="17"/>
  <c r="AC27" i="17" s="1"/>
  <c r="S27" i="17"/>
  <c r="T27" i="17" s="1"/>
  <c r="G26" i="16" l="1"/>
  <c r="G29" i="16" s="1"/>
  <c r="G30" i="16" s="1"/>
  <c r="S30" i="16"/>
  <c r="AB22" i="16"/>
  <c r="F28" i="17"/>
  <c r="G28" i="17" s="1"/>
  <c r="D39" i="17" s="1"/>
  <c r="AA53" i="17"/>
  <c r="S63" i="17"/>
  <c r="T63" i="17" s="1"/>
  <c r="AN53" i="17"/>
  <c r="R53" i="17"/>
  <c r="E54" i="17"/>
  <c r="F54" i="17" s="1"/>
  <c r="F53" i="17"/>
  <c r="E10" i="23"/>
  <c r="D10" i="23" s="1"/>
  <c r="AN28" i="17"/>
  <c r="AN29" i="17" s="1"/>
  <c r="AO29" i="17" s="1"/>
  <c r="AP29" i="17" s="1"/>
  <c r="AM40" i="17" s="1"/>
  <c r="AN40" i="17" s="1"/>
  <c r="AO40" i="17" s="1"/>
  <c r="AG29" i="17"/>
  <c r="AH29" i="17" s="1"/>
  <c r="AI29" i="17" s="1"/>
  <c r="AF40" i="17" s="1"/>
  <c r="AG40" i="17" s="1"/>
  <c r="AH40" i="17" s="1"/>
  <c r="AI40" i="17" s="1"/>
  <c r="AH28" i="17"/>
  <c r="AI28" i="17" s="1"/>
  <c r="AF39" i="17" s="1"/>
  <c r="AP27" i="17"/>
  <c r="AH22" i="16"/>
  <c r="AH26" i="16" s="1"/>
  <c r="AH29" i="16" s="1"/>
  <c r="G52" i="17"/>
  <c r="L27" i="17"/>
  <c r="M27" i="17" s="1"/>
  <c r="K28" i="17"/>
  <c r="S28" i="17"/>
  <c r="T28" i="17" s="1"/>
  <c r="Q39" i="17" s="1"/>
  <c r="R39" i="17" s="1"/>
  <c r="S39" i="17" s="1"/>
  <c r="T39" i="17" s="1"/>
  <c r="R29" i="17"/>
  <c r="Z38" i="17"/>
  <c r="AF63" i="17"/>
  <c r="AG63" i="17" s="1"/>
  <c r="AH63" i="17" s="1"/>
  <c r="Q38" i="17"/>
  <c r="AG38" i="17"/>
  <c r="AA63" i="17"/>
  <c r="AN63" i="17"/>
  <c r="AO63" i="17" s="1"/>
  <c r="AP63" i="17" s="1"/>
  <c r="AG54" i="17"/>
  <c r="AH53" i="17"/>
  <c r="AI53" i="17" s="1"/>
  <c r="AH64" i="17" s="1"/>
  <c r="AI64" i="17" s="1"/>
  <c r="K54" i="17"/>
  <c r="L53" i="17"/>
  <c r="M53" i="17" s="1"/>
  <c r="L64" i="17" s="1"/>
  <c r="M64" i="17" s="1"/>
  <c r="Z39" i="17"/>
  <c r="AA39" i="17" s="1"/>
  <c r="AB39" i="17" s="1"/>
  <c r="AC39" i="17" s="1"/>
  <c r="AA29" i="17"/>
  <c r="J63" i="17"/>
  <c r="K63" i="17" s="1"/>
  <c r="L63" i="17" s="1"/>
  <c r="AB26" i="16" l="1"/>
  <c r="AB29" i="16" s="1"/>
  <c r="AB30" i="16" s="1"/>
  <c r="AN26" i="16"/>
  <c r="AN29" i="16" s="1"/>
  <c r="AN30" i="16" s="1"/>
  <c r="D63" i="17"/>
  <c r="E63" i="17" s="1"/>
  <c r="F63" i="17" s="1"/>
  <c r="G63" i="17" s="1"/>
  <c r="AB53" i="17"/>
  <c r="AC53" i="17" s="1"/>
  <c r="AB63" i="17"/>
  <c r="AC63" i="17" s="1"/>
  <c r="AA54" i="17"/>
  <c r="AB54" i="17" s="1"/>
  <c r="AC54" i="17" s="1"/>
  <c r="AB65" i="17" s="1"/>
  <c r="AC65" i="17" s="1"/>
  <c r="AN54" i="17"/>
  <c r="AO54" i="17" s="1"/>
  <c r="AP54" i="17" s="1"/>
  <c r="AO65" i="17" s="1"/>
  <c r="AP65" i="17" s="1"/>
  <c r="AO53" i="17"/>
  <c r="AP53" i="17" s="1"/>
  <c r="R54" i="17"/>
  <c r="S54" i="17" s="1"/>
  <c r="T54" i="17" s="1"/>
  <c r="S65" i="17" s="1"/>
  <c r="T65" i="17" s="1"/>
  <c r="S53" i="17"/>
  <c r="T53" i="17" s="1"/>
  <c r="AM38" i="17"/>
  <c r="AN38" i="17" s="1"/>
  <c r="AO38" i="17" s="1"/>
  <c r="AP38" i="17" s="1"/>
  <c r="G53" i="17"/>
  <c r="D64" i="17" s="1"/>
  <c r="E64" i="17" s="1"/>
  <c r="F64" i="17" s="1"/>
  <c r="G64" i="17" s="1"/>
  <c r="E39" i="17"/>
  <c r="F39" i="17" s="1"/>
  <c r="AG30" i="17"/>
  <c r="AH30" i="17" s="1"/>
  <c r="AI30" i="17" s="1"/>
  <c r="AN30" i="17"/>
  <c r="AO28" i="17"/>
  <c r="AP28" i="17" s="1"/>
  <c r="AM39" i="17" s="1"/>
  <c r="AN39" i="17" s="1"/>
  <c r="AO39" i="17" s="1"/>
  <c r="AG39" i="17"/>
  <c r="AH39" i="17" s="1"/>
  <c r="AI39" i="17" s="1"/>
  <c r="AH30" i="16"/>
  <c r="F29" i="17"/>
  <c r="G29" i="17" s="1"/>
  <c r="D40" i="17" s="1"/>
  <c r="E40" i="17" s="1"/>
  <c r="F40" i="17" s="1"/>
  <c r="E30" i="17"/>
  <c r="F30" i="17" s="1"/>
  <c r="G30" i="17" s="1"/>
  <c r="R30" i="17"/>
  <c r="S29" i="17"/>
  <c r="T29" i="17" s="1"/>
  <c r="AH54" i="17"/>
  <c r="AI54" i="17" s="1"/>
  <c r="AH65" i="17" s="1"/>
  <c r="AI65" i="17" s="1"/>
  <c r="AI63" i="17"/>
  <c r="L28" i="17"/>
  <c r="M28" i="17" s="1"/>
  <c r="J39" i="17" s="1"/>
  <c r="K39" i="17" s="1"/>
  <c r="L39" i="17" s="1"/>
  <c r="M39" i="17" s="1"/>
  <c r="K29" i="17"/>
  <c r="J38" i="17"/>
  <c r="G54" i="17"/>
  <c r="F65" i="17" s="1"/>
  <c r="G65" i="17" s="1"/>
  <c r="M63" i="17"/>
  <c r="AH38" i="17"/>
  <c r="AA38" i="17"/>
  <c r="L54" i="17"/>
  <c r="M54" i="17" s="1"/>
  <c r="AB29" i="17"/>
  <c r="AC29" i="17" s="1"/>
  <c r="AA30" i="17"/>
  <c r="AA31" i="17" s="1"/>
  <c r="AB31" i="17" s="1"/>
  <c r="AC31" i="17" s="1"/>
  <c r="Z42" i="17" s="1"/>
  <c r="AA42" i="17" s="1"/>
  <c r="AB42" i="17" s="1"/>
  <c r="AC42" i="17" s="1"/>
  <c r="R38" i="17"/>
  <c r="S38" i="17" s="1"/>
  <c r="T38" i="17" s="1"/>
  <c r="AC58" i="17" l="1"/>
  <c r="Z64" i="17"/>
  <c r="AA64" i="17" s="1"/>
  <c r="AB64" i="17" s="1"/>
  <c r="AC64" i="17" s="1"/>
  <c r="AC69" i="17" s="1"/>
  <c r="G58" i="17"/>
  <c r="AP58" i="17"/>
  <c r="AM64" i="17"/>
  <c r="T58" i="17"/>
  <c r="Q64" i="17"/>
  <c r="R64" i="17" s="1"/>
  <c r="S64" i="17" s="1"/>
  <c r="T64" i="17" s="1"/>
  <c r="AO30" i="17"/>
  <c r="AP30" i="17" s="1"/>
  <c r="AM41" i="17" s="1"/>
  <c r="AN31" i="17"/>
  <c r="Z40" i="17"/>
  <c r="R31" i="17"/>
  <c r="S30" i="17"/>
  <c r="T30" i="17" s="1"/>
  <c r="D41" i="17"/>
  <c r="E31" i="17"/>
  <c r="G40" i="17"/>
  <c r="AP40" i="17"/>
  <c r="L65" i="17"/>
  <c r="M58" i="17"/>
  <c r="AF41" i="17"/>
  <c r="AI33" i="17"/>
  <c r="AH69" i="17"/>
  <c r="Q40" i="17"/>
  <c r="AB38" i="17"/>
  <c r="AC38" i="17" s="1"/>
  <c r="K38" i="17"/>
  <c r="L29" i="17"/>
  <c r="M29" i="17" s="1"/>
  <c r="K30" i="17"/>
  <c r="AI38" i="17"/>
  <c r="AI69" i="17"/>
  <c r="AB30" i="17"/>
  <c r="AC30" i="17" s="1"/>
  <c r="Z41" i="17" s="1"/>
  <c r="AI58" i="17"/>
  <c r="E9" i="4"/>
  <c r="E41" i="17" l="1"/>
  <c r="F41" i="17" s="1"/>
  <c r="G41" i="17" s="1"/>
  <c r="D45" i="17"/>
  <c r="AB69" i="17"/>
  <c r="AN64" i="17"/>
  <c r="AO64" i="17" s="1"/>
  <c r="AP64" i="17" s="1"/>
  <c r="AP69" i="17" s="1"/>
  <c r="AP77" i="17" s="1"/>
  <c r="AO31" i="17"/>
  <c r="AP31" i="17" s="1"/>
  <c r="AC33" i="17"/>
  <c r="S31" i="17"/>
  <c r="T31" i="17" s="1"/>
  <c r="F31" i="17"/>
  <c r="G31" i="17" s="1"/>
  <c r="AI77" i="17"/>
  <c r="AC77" i="17"/>
  <c r="J40" i="17"/>
  <c r="Q41" i="17"/>
  <c r="R41" i="17" s="1"/>
  <c r="S41" i="17" s="1"/>
  <c r="AA41" i="17"/>
  <c r="AN41" i="17"/>
  <c r="AO41" i="17" s="1"/>
  <c r="AM45" i="17"/>
  <c r="T69" i="17"/>
  <c r="T77" i="17" s="1"/>
  <c r="S69" i="17"/>
  <c r="G39" i="17"/>
  <c r="L38" i="17"/>
  <c r="AP39" i="17"/>
  <c r="R40" i="17"/>
  <c r="S40" i="17" s="1"/>
  <c r="AG41" i="17"/>
  <c r="AF45" i="17"/>
  <c r="G69" i="17"/>
  <c r="F69" i="17"/>
  <c r="L30" i="17"/>
  <c r="M30" i="17" s="1"/>
  <c r="AA40" i="17"/>
  <c r="AB40" i="17" s="1"/>
  <c r="M65" i="17"/>
  <c r="L69" i="17"/>
  <c r="AO69" i="17" l="1"/>
  <c r="Q42" i="17"/>
  <c r="R42" i="17" s="1"/>
  <c r="S42" i="17" s="1"/>
  <c r="T42" i="17" s="1"/>
  <c r="T33" i="17"/>
  <c r="G33" i="17"/>
  <c r="D42" i="17"/>
  <c r="E42" i="17" s="1"/>
  <c r="F42" i="17" s="1"/>
  <c r="G42" i="17" s="1"/>
  <c r="AM42" i="17"/>
  <c r="AN42" i="17" s="1"/>
  <c r="AO42" i="17" s="1"/>
  <c r="AP42" i="17" s="1"/>
  <c r="AP33" i="17"/>
  <c r="G77" i="17"/>
  <c r="AB41" i="17"/>
  <c r="AC41" i="17" s="1"/>
  <c r="M69" i="17"/>
  <c r="M77" i="17" s="1"/>
  <c r="Q45" i="17"/>
  <c r="J41" i="17"/>
  <c r="K41" i="17" s="1"/>
  <c r="L41" i="17" s="1"/>
  <c r="M41" i="17" s="1"/>
  <c r="M33" i="17"/>
  <c r="T41" i="17"/>
  <c r="M38" i="17"/>
  <c r="E45" i="17"/>
  <c r="AA45" i="17"/>
  <c r="R45" i="17"/>
  <c r="AN45" i="17"/>
  <c r="Z45" i="17"/>
  <c r="AH41" i="17"/>
  <c r="AG45" i="17"/>
  <c r="K40" i="17"/>
  <c r="L40" i="17" s="1"/>
  <c r="AH45" i="17" l="1"/>
  <c r="AI41" i="17"/>
  <c r="AI45" i="17" s="1"/>
  <c r="AI76" i="17" s="1"/>
  <c r="AI79" i="17" s="1"/>
  <c r="AH34" i="16" s="1"/>
  <c r="J45" i="17"/>
  <c r="AP41" i="17"/>
  <c r="AP45" i="17" s="1"/>
  <c r="AO45" i="17"/>
  <c r="AC40" i="17"/>
  <c r="AC45" i="17" s="1"/>
  <c r="AB45" i="17"/>
  <c r="K45" i="17"/>
  <c r="T40" i="17"/>
  <c r="T45" i="17" s="1"/>
  <c r="S45" i="17"/>
  <c r="G45" i="17"/>
  <c r="F45" i="17"/>
  <c r="G72" i="17" l="1"/>
  <c r="G14" i="21" s="1"/>
  <c r="G19" i="21" s="1"/>
  <c r="G27" i="21" s="1"/>
  <c r="G31" i="21" s="1"/>
  <c r="G76" i="17"/>
  <c r="G79" i="17" s="1"/>
  <c r="G34" i="16" s="1"/>
  <c r="G38" i="16" s="1"/>
  <c r="AI72" i="17"/>
  <c r="AH27" i="21" s="1"/>
  <c r="AH31" i="21" s="1"/>
  <c r="AH35" i="21" s="1"/>
  <c r="M40" i="17"/>
  <c r="M45" i="17" s="1"/>
  <c r="M72" i="17" s="1"/>
  <c r="L45" i="17"/>
  <c r="AC72" i="17"/>
  <c r="AB14" i="21" s="1"/>
  <c r="AB19" i="21" s="1"/>
  <c r="AB27" i="21" s="1"/>
  <c r="AB31" i="21" s="1"/>
  <c r="AC76" i="17"/>
  <c r="AC79" i="17" s="1"/>
  <c r="T72" i="17"/>
  <c r="S14" i="21" s="1"/>
  <c r="S19" i="21" s="1"/>
  <c r="S27" i="21" s="1"/>
  <c r="S31" i="21" s="1"/>
  <c r="T76" i="17"/>
  <c r="T79" i="17" s="1"/>
  <c r="AP72" i="17"/>
  <c r="AN14" i="21" s="1"/>
  <c r="AN19" i="21" s="1"/>
  <c r="AN27" i="21" s="1"/>
  <c r="AN31" i="21" s="1"/>
  <c r="AP76" i="17"/>
  <c r="G37" i="21" l="1"/>
  <c r="S37" i="21"/>
  <c r="AB37" i="21"/>
  <c r="AN37" i="21"/>
  <c r="AP79" i="17"/>
  <c r="AN34" i="16" s="1"/>
  <c r="AB34" i="16"/>
  <c r="AB38" i="16" s="1"/>
  <c r="S34" i="16"/>
  <c r="S38" i="16" s="1"/>
  <c r="AH42" i="16"/>
  <c r="M76" i="17"/>
  <c r="M79" i="17" s="1"/>
  <c r="M27" i="21"/>
  <c r="M31" i="21" s="1"/>
  <c r="M35" i="21" s="1"/>
  <c r="AN38" i="16" l="1"/>
  <c r="AN42" i="16" s="1"/>
  <c r="AN35" i="21" s="1"/>
  <c r="AG10" i="27" s="1"/>
  <c r="AB42" i="16"/>
  <c r="M37" i="21"/>
  <c r="AH37" i="21"/>
  <c r="AC82" i="17" l="1" a="1"/>
  <c r="AC82" i="17" s="1"/>
  <c r="W6" i="26" s="1"/>
  <c r="AB35" i="21"/>
  <c r="Y10" i="27" s="1"/>
  <c r="AP82" i="17"/>
  <c r="AE6" i="26" s="1"/>
  <c r="F27" i="24" s="1"/>
  <c r="AE6" i="27"/>
  <c r="G27" i="24" s="1"/>
  <c r="AE5" i="27"/>
  <c r="AE111" i="27" s="1"/>
  <c r="AF111" i="27" s="1" a="1"/>
  <c r="AF111" i="27" s="1"/>
  <c r="AE5" i="26"/>
  <c r="AE105" i="26" s="1"/>
  <c r="W6" i="27"/>
  <c r="G26" i="24" s="1"/>
  <c r="W5" i="27"/>
  <c r="W12" i="27" s="1"/>
  <c r="W5" i="26"/>
  <c r="W75" i="26" s="1"/>
  <c r="G42" i="16"/>
  <c r="G35" i="21" s="1"/>
  <c r="AZ18" i="23"/>
  <c r="AZ26" i="23"/>
  <c r="AZ41" i="23"/>
  <c r="AZ44" i="23"/>
  <c r="AZ49" i="23"/>
  <c r="AZ57" i="23"/>
  <c r="AZ62" i="23"/>
  <c r="AZ64" i="23"/>
  <c r="AZ84" i="23"/>
  <c r="AZ91" i="23"/>
  <c r="AZ98" i="23"/>
  <c r="AZ106" i="23"/>
  <c r="AZ30" i="23"/>
  <c r="AZ59" i="23"/>
  <c r="AZ25" i="23"/>
  <c r="AZ95" i="23"/>
  <c r="AZ19" i="23"/>
  <c r="AZ27" i="23"/>
  <c r="AZ34" i="23"/>
  <c r="AZ52" i="23"/>
  <c r="AZ60" i="23"/>
  <c r="AZ68" i="23"/>
  <c r="AZ72" i="23"/>
  <c r="AZ76" i="23"/>
  <c r="AZ79" i="23"/>
  <c r="AZ87" i="23"/>
  <c r="AZ101" i="23"/>
  <c r="AZ109" i="23"/>
  <c r="AZ22" i="23"/>
  <c r="AZ102" i="23"/>
  <c r="AZ16" i="23"/>
  <c r="AZ40" i="23"/>
  <c r="AZ78" i="23"/>
  <c r="AZ100" i="23"/>
  <c r="AZ108" i="23"/>
  <c r="AZ71" i="23"/>
  <c r="AZ111" i="23"/>
  <c r="AZ20" i="23"/>
  <c r="AZ28" i="23"/>
  <c r="AZ38" i="23"/>
  <c r="AZ47" i="23"/>
  <c r="AZ55" i="23"/>
  <c r="AZ63" i="23"/>
  <c r="AZ82" i="23"/>
  <c r="AZ88" i="23"/>
  <c r="AZ96" i="23"/>
  <c r="AZ104" i="23"/>
  <c r="AZ86" i="23"/>
  <c r="AZ33" i="23"/>
  <c r="AZ13" i="23"/>
  <c r="AZ21" i="23"/>
  <c r="AZ29" i="23"/>
  <c r="AZ35" i="23"/>
  <c r="AZ39" i="23"/>
  <c r="AZ42" i="23"/>
  <c r="AZ50" i="23"/>
  <c r="AZ58" i="23"/>
  <c r="AZ65" i="23"/>
  <c r="AZ69" i="23"/>
  <c r="AZ73" i="23"/>
  <c r="AZ77" i="23"/>
  <c r="AZ85" i="23"/>
  <c r="AZ89" i="23"/>
  <c r="AZ92" i="23"/>
  <c r="AZ99" i="23"/>
  <c r="AZ107" i="23"/>
  <c r="AZ14" i="23"/>
  <c r="AZ45" i="23"/>
  <c r="AZ53" i="23"/>
  <c r="AZ61" i="23"/>
  <c r="AZ80" i="23"/>
  <c r="AZ110" i="23"/>
  <c r="AZ32" i="23"/>
  <c r="AZ37" i="23"/>
  <c r="AZ90" i="23"/>
  <c r="AZ54" i="23"/>
  <c r="AZ67" i="23"/>
  <c r="AZ12" i="23"/>
  <c r="AZ15" i="23"/>
  <c r="AZ23" i="23"/>
  <c r="AZ31" i="23"/>
  <c r="AZ36" i="23"/>
  <c r="AZ43" i="23"/>
  <c r="AZ48" i="23"/>
  <c r="AZ56" i="23"/>
  <c r="AZ66" i="23"/>
  <c r="AZ70" i="23"/>
  <c r="AZ74" i="23"/>
  <c r="AZ83" i="23"/>
  <c r="AZ93" i="23"/>
  <c r="AZ97" i="23"/>
  <c r="AZ105" i="23"/>
  <c r="AZ24" i="23"/>
  <c r="AZ51" i="23"/>
  <c r="AZ94" i="23"/>
  <c r="AZ17" i="23"/>
  <c r="AZ46" i="23"/>
  <c r="AZ75" i="23"/>
  <c r="AZ81" i="23"/>
  <c r="AZ103" i="23"/>
  <c r="AO18" i="23"/>
  <c r="AO26" i="23"/>
  <c r="AO50" i="23"/>
  <c r="AO54" i="23"/>
  <c r="AO57" i="23"/>
  <c r="AO63" i="23"/>
  <c r="AO64" i="23"/>
  <c r="AO76" i="23"/>
  <c r="AO81" i="23"/>
  <c r="AO87" i="23"/>
  <c r="AO88" i="23"/>
  <c r="AO92" i="23"/>
  <c r="AO13" i="23"/>
  <c r="AO21" i="23"/>
  <c r="AO29" i="23"/>
  <c r="AO40" i="23"/>
  <c r="AO58" i="23"/>
  <c r="AO62" i="23"/>
  <c r="AO67" i="23"/>
  <c r="AO93" i="23"/>
  <c r="AO16" i="23"/>
  <c r="AO24" i="23"/>
  <c r="AO32" i="23"/>
  <c r="AO37" i="23"/>
  <c r="AO44" i="23"/>
  <c r="AO48" i="23"/>
  <c r="AO56" i="23"/>
  <c r="AO66" i="23"/>
  <c r="AO79" i="23"/>
  <c r="AO85" i="23"/>
  <c r="AO19" i="23"/>
  <c r="AO27" i="23"/>
  <c r="AO34" i="23"/>
  <c r="AO45" i="23"/>
  <c r="AO51" i="23"/>
  <c r="AO53" i="23"/>
  <c r="AO65" i="23"/>
  <c r="AO75" i="23"/>
  <c r="AO82" i="23"/>
  <c r="AO14" i="23"/>
  <c r="AO22" i="23"/>
  <c r="AO30" i="23"/>
  <c r="AO35" i="23"/>
  <c r="AO36" i="23"/>
  <c r="AO38" i="23"/>
  <c r="AO60" i="23"/>
  <c r="AO89" i="23"/>
  <c r="AO17" i="23"/>
  <c r="AO25" i="23"/>
  <c r="AO33" i="23"/>
  <c r="AO43" i="23"/>
  <c r="AO49" i="23"/>
  <c r="AO52" i="23"/>
  <c r="AO55" i="23"/>
  <c r="AO59" i="23"/>
  <c r="AO72" i="23"/>
  <c r="AO73" i="23"/>
  <c r="AO74" i="23"/>
  <c r="AO80" i="23"/>
  <c r="AO86" i="23"/>
  <c r="AO20" i="23"/>
  <c r="AO71" i="23"/>
  <c r="AO99" i="23"/>
  <c r="AO102" i="23"/>
  <c r="AO12" i="23"/>
  <c r="AO105" i="23"/>
  <c r="AO109" i="23"/>
  <c r="AO110" i="23"/>
  <c r="AO15" i="23"/>
  <c r="AO31" i="23"/>
  <c r="AO42" i="23"/>
  <c r="AO84" i="23"/>
  <c r="AO90" i="23"/>
  <c r="AO103" i="23"/>
  <c r="AO97" i="23"/>
  <c r="AO46" i="23"/>
  <c r="AO101" i="23"/>
  <c r="AO69" i="23"/>
  <c r="AO94" i="23"/>
  <c r="AO111" i="23"/>
  <c r="AO28" i="23"/>
  <c r="AO39" i="23"/>
  <c r="AO77" i="23"/>
  <c r="AO98" i="23"/>
  <c r="AO61" i="23"/>
  <c r="AO78" i="23"/>
  <c r="AO83" i="23"/>
  <c r="AO104" i="23"/>
  <c r="AO106" i="23"/>
  <c r="AO100" i="23"/>
  <c r="AO107" i="23"/>
  <c r="AO108" i="23"/>
  <c r="AO23" i="23"/>
  <c r="AO41" i="23"/>
  <c r="AO47" i="23"/>
  <c r="AO70" i="23"/>
  <c r="AO91" i="23"/>
  <c r="AO95" i="23"/>
  <c r="AO96" i="23"/>
  <c r="AO68" i="23"/>
  <c r="AV7" i="23"/>
  <c r="BL5" i="23"/>
  <c r="BL6" i="23" s="1"/>
  <c r="H29" i="24" s="1"/>
  <c r="I29" i="24" s="1"/>
  <c r="BF5" i="23"/>
  <c r="BF6" i="23" s="1"/>
  <c r="H28" i="24" s="1"/>
  <c r="S42" i="16"/>
  <c r="F26" i="24" l="1"/>
  <c r="I26" i="24" s="1"/>
  <c r="F6" i="26"/>
  <c r="J10" i="27"/>
  <c r="G82" i="17"/>
  <c r="H6" i="26" s="1"/>
  <c r="AE92" i="26"/>
  <c r="AE73" i="26"/>
  <c r="T82" i="17"/>
  <c r="Q6" i="26" s="1"/>
  <c r="F15" i="24" s="1"/>
  <c r="S35" i="21"/>
  <c r="S10" i="27" s="1"/>
  <c r="AE68" i="26"/>
  <c r="AE95" i="26"/>
  <c r="AE63" i="26"/>
  <c r="AE17" i="26"/>
  <c r="AE75" i="26"/>
  <c r="AE18" i="26"/>
  <c r="AE30" i="26"/>
  <c r="AE61" i="26"/>
  <c r="AE91" i="26"/>
  <c r="AE32" i="27"/>
  <c r="AE77" i="26"/>
  <c r="AE21" i="26"/>
  <c r="AE96" i="26"/>
  <c r="AE23" i="26"/>
  <c r="AE53" i="26"/>
  <c r="AE14" i="26"/>
  <c r="AE109" i="27"/>
  <c r="AE33" i="27"/>
  <c r="AE22" i="27"/>
  <c r="AE48" i="27"/>
  <c r="AE37" i="27"/>
  <c r="AE12" i="27"/>
  <c r="AE80" i="27"/>
  <c r="AE86" i="27"/>
  <c r="AE101" i="27"/>
  <c r="AE52" i="26"/>
  <c r="AE48" i="26"/>
  <c r="AE99" i="26"/>
  <c r="AE38" i="26"/>
  <c r="AE32" i="26"/>
  <c r="AE13" i="27"/>
  <c r="AE28" i="27"/>
  <c r="AE72" i="27"/>
  <c r="AE93" i="27"/>
  <c r="AE42" i="27"/>
  <c r="AE17" i="27"/>
  <c r="AE69" i="27"/>
  <c r="AE107" i="27"/>
  <c r="AE30" i="27"/>
  <c r="AE92" i="27"/>
  <c r="AE88" i="26"/>
  <c r="AE67" i="26"/>
  <c r="AE111" i="26"/>
  <c r="AF111" i="26" s="1" a="1"/>
  <c r="AF111" i="26" s="1"/>
  <c r="AE47" i="26"/>
  <c r="AE72" i="26"/>
  <c r="AE62" i="26"/>
  <c r="AE104" i="26"/>
  <c r="AF104" i="26" s="1" a="1"/>
  <c r="AF104" i="26" s="1"/>
  <c r="AG104" i="26" s="1"/>
  <c r="AE66" i="26"/>
  <c r="AE46" i="26"/>
  <c r="AE71" i="26"/>
  <c r="AE51" i="26"/>
  <c r="AE16" i="27"/>
  <c r="AF16" i="27" s="1" a="1"/>
  <c r="AF16" i="27" s="1"/>
  <c r="AG16" i="27" s="1"/>
  <c r="AE90" i="27"/>
  <c r="AE15" i="27"/>
  <c r="AE65" i="27"/>
  <c r="AE63" i="27"/>
  <c r="AE41" i="27"/>
  <c r="AE19" i="27"/>
  <c r="AE76" i="27"/>
  <c r="AE56" i="27"/>
  <c r="AE97" i="27"/>
  <c r="AE83" i="27"/>
  <c r="AE88" i="27"/>
  <c r="AE51" i="27"/>
  <c r="G31" i="24"/>
  <c r="AE43" i="27"/>
  <c r="AE98" i="27"/>
  <c r="AE103" i="27"/>
  <c r="AE23" i="27"/>
  <c r="AE84" i="27"/>
  <c r="AE49" i="27"/>
  <c r="AE18" i="27"/>
  <c r="AE64" i="27"/>
  <c r="AE45" i="26"/>
  <c r="AE15" i="26"/>
  <c r="AE36" i="26"/>
  <c r="AE82" i="26"/>
  <c r="AE43" i="26"/>
  <c r="AE86" i="26"/>
  <c r="AE33" i="26"/>
  <c r="AE22" i="26"/>
  <c r="AE25" i="27"/>
  <c r="AE35" i="27"/>
  <c r="AE89" i="27"/>
  <c r="AE39" i="27"/>
  <c r="AE24" i="26"/>
  <c r="AE103" i="26"/>
  <c r="AE20" i="26"/>
  <c r="AE49" i="26"/>
  <c r="AE58" i="26"/>
  <c r="AE34" i="26"/>
  <c r="AE100" i="27"/>
  <c r="AE46" i="27"/>
  <c r="AE95" i="27"/>
  <c r="AE42" i="26"/>
  <c r="AE50" i="26"/>
  <c r="AE31" i="26"/>
  <c r="AE100" i="26"/>
  <c r="AE90" i="26"/>
  <c r="AE109" i="26"/>
  <c r="AE40" i="26"/>
  <c r="AE74" i="26"/>
  <c r="AE56" i="26"/>
  <c r="AE89" i="26"/>
  <c r="AE69" i="26"/>
  <c r="AF68" i="26" s="1" a="1"/>
  <c r="AF68" i="26" s="1"/>
  <c r="AE108" i="27"/>
  <c r="AE67" i="27"/>
  <c r="AE85" i="27"/>
  <c r="AE47" i="27"/>
  <c r="AE82" i="27"/>
  <c r="AF82" i="27" s="1" a="1"/>
  <c r="AF82" i="27" s="1"/>
  <c r="AG82" i="27" s="1"/>
  <c r="AE36" i="27"/>
  <c r="AE29" i="27"/>
  <c r="AE102" i="27"/>
  <c r="AE54" i="27"/>
  <c r="AE27" i="27"/>
  <c r="AE77" i="27"/>
  <c r="AE78" i="27"/>
  <c r="AE87" i="26"/>
  <c r="AE76" i="26"/>
  <c r="AE55" i="26"/>
  <c r="AE29" i="26"/>
  <c r="AE94" i="26"/>
  <c r="AE57" i="26"/>
  <c r="AE106" i="26"/>
  <c r="AF105" i="26" s="1" a="1"/>
  <c r="AF105" i="26" s="1"/>
  <c r="AG105" i="26" s="1"/>
  <c r="AE16" i="26"/>
  <c r="AE78" i="26"/>
  <c r="AE37" i="26"/>
  <c r="AE80" i="26"/>
  <c r="AE75" i="27"/>
  <c r="AE40" i="27"/>
  <c r="AE81" i="27"/>
  <c r="AE104" i="27"/>
  <c r="AE21" i="27"/>
  <c r="AE106" i="27"/>
  <c r="AF106" i="27" s="1" a="1"/>
  <c r="AF106" i="27" s="1"/>
  <c r="AG106" i="27" s="1"/>
  <c r="AE55" i="27"/>
  <c r="AE71" i="27"/>
  <c r="AE31" i="27"/>
  <c r="AE70" i="27"/>
  <c r="AE57" i="27"/>
  <c r="AE50" i="27"/>
  <c r="AE68" i="27"/>
  <c r="AF68" i="27" s="1" a="1"/>
  <c r="AF68" i="27" s="1"/>
  <c r="AG68" i="27" s="1"/>
  <c r="AE34" i="27"/>
  <c r="AE105" i="27"/>
  <c r="AE64" i="26"/>
  <c r="AE26" i="26"/>
  <c r="AE27" i="26"/>
  <c r="AE79" i="26"/>
  <c r="AE107" i="26"/>
  <c r="AE60" i="26"/>
  <c r="AE98" i="26"/>
  <c r="AE81" i="26"/>
  <c r="AE66" i="27"/>
  <c r="AE53" i="27"/>
  <c r="AE91" i="27"/>
  <c r="AE96" i="27"/>
  <c r="AE14" i="27"/>
  <c r="AE79" i="27"/>
  <c r="AE73" i="27"/>
  <c r="AE20" i="27"/>
  <c r="AE44" i="27"/>
  <c r="AE58" i="27"/>
  <c r="AE62" i="27"/>
  <c r="AE26" i="27"/>
  <c r="AF26" i="27" s="1" a="1"/>
  <c r="AF26" i="27" s="1"/>
  <c r="AG26" i="27" s="1"/>
  <c r="AE13" i="26"/>
  <c r="AE19" i="26"/>
  <c r="AE93" i="26"/>
  <c r="AE65" i="26"/>
  <c r="AE35" i="26"/>
  <c r="AE102" i="26"/>
  <c r="AE70" i="26"/>
  <c r="AF70" i="26" s="1" a="1"/>
  <c r="AF70" i="26" s="1"/>
  <c r="AE25" i="26"/>
  <c r="AE28" i="26"/>
  <c r="AE85" i="26"/>
  <c r="AE110" i="26"/>
  <c r="AE12" i="26"/>
  <c r="AE45" i="27"/>
  <c r="AE38" i="27"/>
  <c r="AE74" i="27"/>
  <c r="AE24" i="27"/>
  <c r="AE61" i="27"/>
  <c r="AE99" i="27"/>
  <c r="AE94" i="27"/>
  <c r="AE110" i="27"/>
  <c r="AF110" i="27" s="1" a="1"/>
  <c r="AF110" i="27" s="1"/>
  <c r="AG110" i="27" s="1"/>
  <c r="AE87" i="27"/>
  <c r="AE60" i="27"/>
  <c r="AE52" i="27"/>
  <c r="AE59" i="27"/>
  <c r="AE59" i="26"/>
  <c r="AE84" i="26"/>
  <c r="AE83" i="26"/>
  <c r="AE101" i="26"/>
  <c r="AE41" i="26"/>
  <c r="AE44" i="26"/>
  <c r="AE97" i="26"/>
  <c r="AE108" i="26"/>
  <c r="AE54" i="26"/>
  <c r="AE39" i="26"/>
  <c r="AF39" i="26" s="1" a="1"/>
  <c r="AF39" i="26" s="1"/>
  <c r="I28" i="24"/>
  <c r="H31" i="24"/>
  <c r="I27" i="24"/>
  <c r="W86" i="27"/>
  <c r="F6" i="27"/>
  <c r="H6" i="27"/>
  <c r="G14" i="24" s="1"/>
  <c r="Y10" i="26"/>
  <c r="AG10" i="26"/>
  <c r="Q6" i="27"/>
  <c r="G15" i="24" s="1"/>
  <c r="W29" i="27"/>
  <c r="W64" i="27"/>
  <c r="W15" i="26"/>
  <c r="W59" i="26"/>
  <c r="W25" i="26"/>
  <c r="W63" i="26"/>
  <c r="W60" i="26"/>
  <c r="W19" i="26"/>
  <c r="W48" i="26"/>
  <c r="W57" i="26"/>
  <c r="W107" i="26"/>
  <c r="W105" i="26"/>
  <c r="W99" i="26"/>
  <c r="W37" i="26"/>
  <c r="W79" i="26"/>
  <c r="W84" i="26"/>
  <c r="W53" i="26"/>
  <c r="W73" i="26"/>
  <c r="W45" i="26"/>
  <c r="W30" i="26"/>
  <c r="W77" i="26"/>
  <c r="W20" i="26"/>
  <c r="W88" i="26"/>
  <c r="W61" i="26"/>
  <c r="W14" i="26"/>
  <c r="W102" i="26"/>
  <c r="W28" i="26"/>
  <c r="W90" i="26"/>
  <c r="W19" i="27"/>
  <c r="W27" i="27"/>
  <c r="W53" i="27"/>
  <c r="W61" i="27"/>
  <c r="W30" i="27"/>
  <c r="W33" i="27"/>
  <c r="W79" i="27"/>
  <c r="W75" i="27"/>
  <c r="W97" i="27"/>
  <c r="W103" i="27"/>
  <c r="W48" i="27"/>
  <c r="W56" i="27"/>
  <c r="W54" i="27"/>
  <c r="W72" i="27"/>
  <c r="W106" i="27"/>
  <c r="W77" i="27"/>
  <c r="W102" i="27"/>
  <c r="W93" i="27"/>
  <c r="W91" i="27"/>
  <c r="W43" i="27"/>
  <c r="W47" i="27"/>
  <c r="W51" i="27"/>
  <c r="W18" i="27"/>
  <c r="W85" i="27"/>
  <c r="W17" i="27"/>
  <c r="W14" i="27"/>
  <c r="W99" i="27"/>
  <c r="W63" i="27"/>
  <c r="W36" i="27"/>
  <c r="W49" i="27"/>
  <c r="W46" i="27"/>
  <c r="W60" i="27"/>
  <c r="W98" i="27"/>
  <c r="W71" i="27"/>
  <c r="W41" i="27"/>
  <c r="W28" i="27"/>
  <c r="W104" i="27"/>
  <c r="W65" i="27"/>
  <c r="W69" i="27"/>
  <c r="W90" i="27"/>
  <c r="W82" i="27"/>
  <c r="W55" i="27"/>
  <c r="W74" i="27"/>
  <c r="W26" i="27"/>
  <c r="W44" i="27"/>
  <c r="W52" i="27"/>
  <c r="W50" i="27"/>
  <c r="W68" i="27"/>
  <c r="W38" i="27"/>
  <c r="W81" i="27"/>
  <c r="W96" i="27"/>
  <c r="W16" i="27"/>
  <c r="W34" i="27"/>
  <c r="W32" i="27"/>
  <c r="W45" i="27"/>
  <c r="X45" i="27" s="1" a="1"/>
  <c r="X45" i="27" s="1"/>
  <c r="Y45" i="27" s="1"/>
  <c r="W58" i="27"/>
  <c r="W89" i="27"/>
  <c r="W15" i="27"/>
  <c r="W85" i="26"/>
  <c r="W43" i="26"/>
  <c r="W44" i="26"/>
  <c r="W62" i="26"/>
  <c r="W76" i="26"/>
  <c r="W33" i="26"/>
  <c r="W100" i="26"/>
  <c r="W54" i="26"/>
  <c r="W32" i="26"/>
  <c r="W96" i="26"/>
  <c r="W58" i="26"/>
  <c r="W24" i="26"/>
  <c r="W109" i="26"/>
  <c r="W111" i="27"/>
  <c r="X111" i="27" s="1" a="1"/>
  <c r="X111" i="27" s="1"/>
  <c r="Y111" i="27" s="1"/>
  <c r="W81" i="26"/>
  <c r="W13" i="26"/>
  <c r="W16" i="26"/>
  <c r="W83" i="26"/>
  <c r="W89" i="26"/>
  <c r="W42" i="26"/>
  <c r="W104" i="26"/>
  <c r="W93" i="26"/>
  <c r="W51" i="26"/>
  <c r="W106" i="26"/>
  <c r="W64" i="26"/>
  <c r="W50" i="26"/>
  <c r="W103" i="26"/>
  <c r="W36" i="26"/>
  <c r="W23" i="26"/>
  <c r="W17" i="26"/>
  <c r="W91" i="26"/>
  <c r="W111" i="26"/>
  <c r="X111" i="26" s="1" a="1"/>
  <c r="X111" i="26" s="1"/>
  <c r="W67" i="26"/>
  <c r="W31" i="26"/>
  <c r="W82" i="26"/>
  <c r="W55" i="26"/>
  <c r="W46" i="26"/>
  <c r="W86" i="26"/>
  <c r="W69" i="26"/>
  <c r="W97" i="26"/>
  <c r="W47" i="26"/>
  <c r="W27" i="26"/>
  <c r="W92" i="26"/>
  <c r="W35" i="26"/>
  <c r="W70" i="26"/>
  <c r="W26" i="26"/>
  <c r="W101" i="26"/>
  <c r="W66" i="26"/>
  <c r="W21" i="26"/>
  <c r="W98" i="26"/>
  <c r="W72" i="26"/>
  <c r="W74" i="26"/>
  <c r="X74" i="26" s="1" a="1"/>
  <c r="X74" i="26" s="1"/>
  <c r="W56" i="26"/>
  <c r="W34" i="26"/>
  <c r="W108" i="26"/>
  <c r="W40" i="26"/>
  <c r="W78" i="26"/>
  <c r="W41" i="26"/>
  <c r="W95" i="26"/>
  <c r="W65" i="26"/>
  <c r="W29" i="26"/>
  <c r="W94" i="26"/>
  <c r="W68" i="26"/>
  <c r="W39" i="26"/>
  <c r="W71" i="26"/>
  <c r="W49" i="26"/>
  <c r="W12" i="26"/>
  <c r="W18" i="26"/>
  <c r="W87" i="26"/>
  <c r="W52" i="26"/>
  <c r="W22" i="26"/>
  <c r="W80" i="26"/>
  <c r="W38" i="26"/>
  <c r="W110" i="26"/>
  <c r="W13" i="27"/>
  <c r="W88" i="27"/>
  <c r="W21" i="27"/>
  <c r="W31" i="27"/>
  <c r="W24" i="27"/>
  <c r="W57" i="27"/>
  <c r="W95" i="27"/>
  <c r="W40" i="27"/>
  <c r="W107" i="27"/>
  <c r="W35" i="27"/>
  <c r="W22" i="27"/>
  <c r="W92" i="27"/>
  <c r="W39" i="27"/>
  <c r="W100" i="27"/>
  <c r="W80" i="27"/>
  <c r="W105" i="27"/>
  <c r="W42" i="27"/>
  <c r="W25" i="27"/>
  <c r="W83" i="27"/>
  <c r="W23" i="27"/>
  <c r="W84" i="27"/>
  <c r="W76" i="27"/>
  <c r="W109" i="27"/>
  <c r="W59" i="27"/>
  <c r="W94" i="27"/>
  <c r="W20" i="27"/>
  <c r="W108" i="27"/>
  <c r="W67" i="27"/>
  <c r="W78" i="27"/>
  <c r="W87" i="27"/>
  <c r="W37" i="27"/>
  <c r="W70" i="27"/>
  <c r="W110" i="27"/>
  <c r="W73" i="27"/>
  <c r="W101" i="27"/>
  <c r="W66" i="27"/>
  <c r="W62" i="27"/>
  <c r="H5" i="26"/>
  <c r="H49" i="23"/>
  <c r="H5" i="27"/>
  <c r="H111" i="27" s="1"/>
  <c r="I111" i="27" s="1" a="1"/>
  <c r="I111" i="27" s="1"/>
  <c r="J111" i="27" s="1"/>
  <c r="F10" i="27"/>
  <c r="C9" i="29"/>
  <c r="F25" i="25" s="1"/>
  <c r="AG111" i="27"/>
  <c r="AS104" i="23" a="1"/>
  <c r="AS104" i="23" s="1"/>
  <c r="AT104" i="23" s="1"/>
  <c r="AQ104" i="23" a="1"/>
  <c r="AQ104" i="23" s="1"/>
  <c r="AR104" i="23" s="1"/>
  <c r="AS84" i="23" a="1"/>
  <c r="AS84" i="23" s="1"/>
  <c r="AT84" i="23" s="1"/>
  <c r="AQ84" i="23" a="1"/>
  <c r="AQ84" i="23" s="1"/>
  <c r="AR84" i="23" s="1"/>
  <c r="AS102" i="23" a="1"/>
  <c r="AS102" i="23" s="1"/>
  <c r="AT102" i="23" s="1"/>
  <c r="AQ102" i="23" a="1"/>
  <c r="AQ102" i="23" s="1"/>
  <c r="AR102" i="23" s="1"/>
  <c r="AS14" i="23" a="1"/>
  <c r="AS14" i="23" s="1"/>
  <c r="AT14" i="23" s="1"/>
  <c r="AQ14" i="23" a="1"/>
  <c r="AQ14" i="23" s="1"/>
  <c r="AR14" i="23" s="1"/>
  <c r="AS76" i="23" a="1"/>
  <c r="AS76" i="23" s="1"/>
  <c r="AT76" i="23" s="1"/>
  <c r="AQ76" i="23" a="1"/>
  <c r="AQ76" i="23" s="1"/>
  <c r="AR76" i="23" s="1"/>
  <c r="AS47" i="23" a="1"/>
  <c r="AS47" i="23" s="1"/>
  <c r="AT47" i="23" s="1"/>
  <c r="AQ47" i="23" a="1"/>
  <c r="AQ47" i="23" s="1"/>
  <c r="AR47" i="23" s="1"/>
  <c r="AS83" i="23" a="1"/>
  <c r="AS83" i="23" s="1"/>
  <c r="AT83" i="23" s="1"/>
  <c r="AQ83" i="23" a="1"/>
  <c r="AQ83" i="23" s="1"/>
  <c r="AR83" i="23" s="1"/>
  <c r="AS94" i="23" a="1"/>
  <c r="AS94" i="23" s="1"/>
  <c r="AT94" i="23" s="1"/>
  <c r="AQ94" i="23" a="1"/>
  <c r="AQ94" i="23" s="1"/>
  <c r="AR94" i="23" s="1"/>
  <c r="AS42" i="23" a="1"/>
  <c r="AS42" i="23" s="1"/>
  <c r="AT42" i="23" s="1"/>
  <c r="AQ42" i="23" a="1"/>
  <c r="AQ42" i="23" s="1"/>
  <c r="AR42" i="23" s="1"/>
  <c r="AS99" i="23" a="1"/>
  <c r="AS99" i="23" s="1"/>
  <c r="AT99" i="23" s="1"/>
  <c r="AQ99" i="23" a="1"/>
  <c r="AQ99" i="23" s="1"/>
  <c r="AR99" i="23" s="1"/>
  <c r="AS59" i="23" a="1"/>
  <c r="AS59" i="23" s="1"/>
  <c r="AT59" i="23" s="1"/>
  <c r="AQ59" i="23" a="1"/>
  <c r="AQ59" i="23" s="1"/>
  <c r="AR59" i="23" s="1"/>
  <c r="AQ89" i="23" a="1"/>
  <c r="AQ89" i="23" s="1"/>
  <c r="AR89" i="23" s="1"/>
  <c r="AS89" i="23" a="1"/>
  <c r="AS89" i="23" s="1"/>
  <c r="AT89" i="23" s="1"/>
  <c r="AS82" i="23" a="1"/>
  <c r="AS82" i="23" s="1"/>
  <c r="AT82" i="23" s="1"/>
  <c r="AQ82" i="23" a="1"/>
  <c r="AQ82" i="23" s="1"/>
  <c r="AR82" i="23" s="1"/>
  <c r="AS19" i="23" a="1"/>
  <c r="AS19" i="23" s="1"/>
  <c r="AT19" i="23" s="1"/>
  <c r="AQ19" i="23" a="1"/>
  <c r="AQ19" i="23" s="1"/>
  <c r="AR19" i="23" s="1"/>
  <c r="AS32" i="23" a="1"/>
  <c r="AS32" i="23" s="1"/>
  <c r="AT32" i="23" s="1"/>
  <c r="AQ32" i="23" a="1"/>
  <c r="AQ32" i="23" s="1"/>
  <c r="AR32" i="23" s="1"/>
  <c r="AQ29" i="23" a="1"/>
  <c r="AQ29" i="23" s="1"/>
  <c r="AR29" i="23" s="1"/>
  <c r="AS29" i="23" a="1"/>
  <c r="AS29" i="23" s="1"/>
  <c r="AT29" i="23" s="1"/>
  <c r="AS64" i="23" a="1"/>
  <c r="AS64" i="23" s="1"/>
  <c r="AT64" i="23" s="1"/>
  <c r="AQ64" i="23" a="1"/>
  <c r="AQ64" i="23" s="1"/>
  <c r="AR64" i="23" s="1"/>
  <c r="BB81" i="23" a="1"/>
  <c r="BB81" i="23" s="1"/>
  <c r="BC81" i="23" s="1"/>
  <c r="BD81" i="23" a="1"/>
  <c r="BD81" i="23" s="1"/>
  <c r="BE81" i="23" s="1"/>
  <c r="BB97" i="23" a="1"/>
  <c r="BB97" i="23" s="1"/>
  <c r="BC97" i="23" s="1"/>
  <c r="BD97" i="23" a="1"/>
  <c r="BD97" i="23" s="1"/>
  <c r="BE97" i="23" s="1"/>
  <c r="BB43" i="23" a="1"/>
  <c r="BB43" i="23" s="1"/>
  <c r="BC43" i="23" s="1"/>
  <c r="BD43" i="23" a="1"/>
  <c r="BD43" i="23" s="1"/>
  <c r="BE43" i="23" s="1"/>
  <c r="BB90" i="23" a="1"/>
  <c r="BB90" i="23" s="1"/>
  <c r="BC90" i="23" s="1"/>
  <c r="BD90" i="23" a="1"/>
  <c r="BD90" i="23" s="1"/>
  <c r="BE90" i="23" s="1"/>
  <c r="BD14" i="23" a="1"/>
  <c r="BD14" i="23" s="1"/>
  <c r="BE14" i="23" s="1"/>
  <c r="BB14" i="23" a="1"/>
  <c r="BB14" i="23" s="1"/>
  <c r="BC14" i="23" s="1"/>
  <c r="BB69" i="23" a="1"/>
  <c r="BB69" i="23" s="1"/>
  <c r="BC69" i="23" s="1"/>
  <c r="BD69" i="23" a="1"/>
  <c r="BD69" i="23" s="1"/>
  <c r="BE69" i="23" s="1"/>
  <c r="BB21" i="23" a="1"/>
  <c r="BB21" i="23" s="1"/>
  <c r="BC21" i="23" s="1"/>
  <c r="BD21" i="23" a="1"/>
  <c r="BD21" i="23" s="1"/>
  <c r="BE21" i="23" s="1"/>
  <c r="BB63" i="23" a="1"/>
  <c r="BB63" i="23" s="1"/>
  <c r="BC63" i="23" s="1"/>
  <c r="BD63" i="23" a="1"/>
  <c r="BD63" i="23" s="1"/>
  <c r="BE63" i="23" s="1"/>
  <c r="BD108" i="23" a="1"/>
  <c r="BD108" i="23" s="1"/>
  <c r="BE108" i="23" s="1"/>
  <c r="BB108" i="23" a="1"/>
  <c r="BB108" i="23" s="1"/>
  <c r="BC108" i="23" s="1"/>
  <c r="BB101" i="23" a="1"/>
  <c r="BB101" i="23" s="1"/>
  <c r="BC101" i="23" s="1"/>
  <c r="BD101" i="23" a="1"/>
  <c r="BD101" i="23" s="1"/>
  <c r="BE101" i="23" s="1"/>
  <c r="BD34" i="23" a="1"/>
  <c r="BD34" i="23" s="1"/>
  <c r="BE34" i="23" s="1"/>
  <c r="BB34" i="23" a="1"/>
  <c r="BB34" i="23" s="1"/>
  <c r="BC34" i="23" s="1"/>
  <c r="BD98" i="23" a="1"/>
  <c r="BD98" i="23" s="1"/>
  <c r="BE98" i="23" s="1"/>
  <c r="BB98" i="23" a="1"/>
  <c r="BB98" i="23" s="1"/>
  <c r="BC98" i="23" s="1"/>
  <c r="BB41" i="23" a="1"/>
  <c r="BB41" i="23" s="1"/>
  <c r="BC41" i="23" s="1"/>
  <c r="BD41" i="23" a="1"/>
  <c r="BD41" i="23" s="1"/>
  <c r="BE41" i="23" s="1"/>
  <c r="AS70" i="23" a="1"/>
  <c r="AS70" i="23" s="1"/>
  <c r="AT70" i="23" s="1"/>
  <c r="AQ70" i="23" a="1"/>
  <c r="AQ70" i="23" s="1"/>
  <c r="AR70" i="23" s="1"/>
  <c r="AQ17" i="23" a="1"/>
  <c r="AQ17" i="23" s="1"/>
  <c r="AR17" i="23" s="1"/>
  <c r="AS17" i="23" a="1"/>
  <c r="AS17" i="23" s="1"/>
  <c r="AT17" i="23" s="1"/>
  <c r="BB52" i="23" a="1"/>
  <c r="BB52" i="23" s="1"/>
  <c r="BC52" i="23" s="1"/>
  <c r="BD52" i="23" a="1"/>
  <c r="BD52" i="23" s="1"/>
  <c r="BE52" i="23" s="1"/>
  <c r="AQ41" i="23" a="1"/>
  <c r="AQ41" i="23" s="1"/>
  <c r="AR41" i="23" s="1"/>
  <c r="AS41" i="23" a="1"/>
  <c r="AS41" i="23" s="1"/>
  <c r="AT41" i="23" s="1"/>
  <c r="AS78" i="23" a="1"/>
  <c r="AS78" i="23" s="1"/>
  <c r="AT78" i="23" s="1"/>
  <c r="AQ78" i="23" a="1"/>
  <c r="AQ78" i="23" s="1"/>
  <c r="AR78" i="23" s="1"/>
  <c r="AQ69" i="23" a="1"/>
  <c r="AQ69" i="23" s="1"/>
  <c r="AR69" i="23" s="1"/>
  <c r="AS69" i="23" a="1"/>
  <c r="AS69" i="23" s="1"/>
  <c r="AT69" i="23" s="1"/>
  <c r="AS31" i="23" a="1"/>
  <c r="AS31" i="23" s="1"/>
  <c r="AT31" i="23" s="1"/>
  <c r="AQ31" i="23" a="1"/>
  <c r="AQ31" i="23" s="1"/>
  <c r="AR31" i="23" s="1"/>
  <c r="AS71" i="23" a="1"/>
  <c r="AS71" i="23" s="1"/>
  <c r="AT71" i="23" s="1"/>
  <c r="AQ71" i="23" a="1"/>
  <c r="AQ71" i="23" s="1"/>
  <c r="AR71" i="23" s="1"/>
  <c r="AS55" i="23" a="1"/>
  <c r="AS55" i="23" s="1"/>
  <c r="AT55" i="23" s="1"/>
  <c r="AQ55" i="23" a="1"/>
  <c r="AQ55" i="23" s="1"/>
  <c r="AR55" i="23" s="1"/>
  <c r="AS60" i="23" a="1"/>
  <c r="AS60" i="23" s="1"/>
  <c r="AT60" i="23" s="1"/>
  <c r="AQ60" i="23" a="1"/>
  <c r="AQ60" i="23" s="1"/>
  <c r="AR60" i="23" s="1"/>
  <c r="AS75" i="23" a="1"/>
  <c r="AS75" i="23" s="1"/>
  <c r="AT75" i="23" s="1"/>
  <c r="AQ75" i="23" a="1"/>
  <c r="AQ75" i="23" s="1"/>
  <c r="AR75" i="23" s="1"/>
  <c r="AQ85" i="23" a="1"/>
  <c r="AQ85" i="23" s="1"/>
  <c r="AR85" i="23" s="1"/>
  <c r="AS85" i="23" a="1"/>
  <c r="AS85" i="23" s="1"/>
  <c r="AT85" i="23" s="1"/>
  <c r="AS24" i="23" a="1"/>
  <c r="AS24" i="23" s="1"/>
  <c r="AT24" i="23" s="1"/>
  <c r="AQ24" i="23" a="1"/>
  <c r="AQ24" i="23" s="1"/>
  <c r="AR24" i="23" s="1"/>
  <c r="AQ21" i="23" a="1"/>
  <c r="AQ21" i="23" s="1"/>
  <c r="AR21" i="23" s="1"/>
  <c r="AS21" i="23" a="1"/>
  <c r="AS21" i="23" s="1"/>
  <c r="AT21" i="23" s="1"/>
  <c r="AS63" i="23" a="1"/>
  <c r="AS63" i="23" s="1"/>
  <c r="AT63" i="23" s="1"/>
  <c r="AQ63" i="23" a="1"/>
  <c r="AQ63" i="23" s="1"/>
  <c r="AR63" i="23" s="1"/>
  <c r="BB75" i="23" a="1"/>
  <c r="BB75" i="23" s="1"/>
  <c r="BC75" i="23" s="1"/>
  <c r="BD75" i="23" a="1"/>
  <c r="BD75" i="23" s="1"/>
  <c r="BE75" i="23" s="1"/>
  <c r="BB93" i="23" a="1"/>
  <c r="BB93" i="23" s="1"/>
  <c r="BC93" i="23" s="1"/>
  <c r="BD93" i="23" a="1"/>
  <c r="BD93" i="23" s="1"/>
  <c r="BE93" i="23" s="1"/>
  <c r="BB36" i="23" a="1"/>
  <c r="BB36" i="23" s="1"/>
  <c r="BC36" i="23" s="1"/>
  <c r="BD36" i="23" a="1"/>
  <c r="BD36" i="23" s="1"/>
  <c r="BE36" i="23" s="1"/>
  <c r="BB37" i="23" a="1"/>
  <c r="BB37" i="23" s="1"/>
  <c r="BC37" i="23" s="1"/>
  <c r="BD37" i="23" a="1"/>
  <c r="BD37" i="23" s="1"/>
  <c r="BE37" i="23" s="1"/>
  <c r="BD107" i="23" a="1"/>
  <c r="BD107" i="23" s="1"/>
  <c r="BE107" i="23" s="1"/>
  <c r="BB107" i="23" a="1"/>
  <c r="BB107" i="23" s="1"/>
  <c r="BC107" i="23" s="1"/>
  <c r="BB65" i="23" a="1"/>
  <c r="BB65" i="23" s="1"/>
  <c r="BC65" i="23" s="1"/>
  <c r="BD65" i="23" a="1"/>
  <c r="BD65" i="23" s="1"/>
  <c r="BE65" i="23" s="1"/>
  <c r="BD13" i="23" a="1"/>
  <c r="BD13" i="23" s="1"/>
  <c r="BE13" i="23" s="1"/>
  <c r="BB13" i="23" a="1"/>
  <c r="BB13" i="23" s="1"/>
  <c r="BC13" i="23" s="1"/>
  <c r="BB55" i="23" a="1"/>
  <c r="BB55" i="23" s="1"/>
  <c r="BC55" i="23" s="1"/>
  <c r="BD55" i="23" a="1"/>
  <c r="BD55" i="23" s="1"/>
  <c r="BE55" i="23" s="1"/>
  <c r="BB100" i="23" a="1"/>
  <c r="BB100" i="23" s="1"/>
  <c r="BC100" i="23" s="1"/>
  <c r="BD100" i="23" a="1"/>
  <c r="BD100" i="23" s="1"/>
  <c r="BE100" i="23" s="1"/>
  <c r="BB87" i="23" a="1"/>
  <c r="BB87" i="23" s="1"/>
  <c r="BC87" i="23" s="1"/>
  <c r="BD87" i="23" a="1"/>
  <c r="BD87" i="23" s="1"/>
  <c r="BE87" i="23" s="1"/>
  <c r="BB27" i="23" a="1"/>
  <c r="BB27" i="23" s="1"/>
  <c r="BC27" i="23" s="1"/>
  <c r="BD27" i="23" a="1"/>
  <c r="BD27" i="23" s="1"/>
  <c r="BE27" i="23" s="1"/>
  <c r="BB91" i="23" a="1"/>
  <c r="BB91" i="23" s="1"/>
  <c r="BC91" i="23" s="1"/>
  <c r="BD91" i="23" a="1"/>
  <c r="BD91" i="23" s="1"/>
  <c r="BE91" i="23" s="1"/>
  <c r="BD26" i="23" a="1"/>
  <c r="BD26" i="23" s="1"/>
  <c r="BE26" i="23" s="1"/>
  <c r="BB26" i="23" a="1"/>
  <c r="BB26" i="23" s="1"/>
  <c r="BC26" i="23" s="1"/>
  <c r="AQ37" i="23" a="1"/>
  <c r="AQ37" i="23" s="1"/>
  <c r="AR37" i="23" s="1"/>
  <c r="AS37" i="23" a="1"/>
  <c r="AS37" i="23" s="1"/>
  <c r="AT37" i="23" s="1"/>
  <c r="BB105" i="23" a="1"/>
  <c r="BB105" i="23" s="1"/>
  <c r="BC105" i="23" s="1"/>
  <c r="BD105" i="23" a="1"/>
  <c r="BD105" i="23" s="1"/>
  <c r="BE105" i="23" s="1"/>
  <c r="BB54" i="23" a="1"/>
  <c r="BB54" i="23" s="1"/>
  <c r="BC54" i="23" s="1"/>
  <c r="BD54" i="23" a="1"/>
  <c r="BD54" i="23" s="1"/>
  <c r="BE54" i="23" s="1"/>
  <c r="BB29" i="23" a="1"/>
  <c r="BB29" i="23" s="1"/>
  <c r="BC29" i="23" s="1"/>
  <c r="BD29" i="23" a="1"/>
  <c r="BD29" i="23" s="1"/>
  <c r="BE29" i="23" s="1"/>
  <c r="BB106" i="23" a="1"/>
  <c r="BB106" i="23" s="1"/>
  <c r="BC106" i="23" s="1"/>
  <c r="BD106" i="23" a="1"/>
  <c r="BD106" i="23" s="1"/>
  <c r="BE106" i="23" s="1"/>
  <c r="AS23" i="23" a="1"/>
  <c r="AS23" i="23" s="1"/>
  <c r="AT23" i="23" s="1"/>
  <c r="AQ23" i="23" a="1"/>
  <c r="AQ23" i="23" s="1"/>
  <c r="AR23" i="23" s="1"/>
  <c r="AQ61" i="23" a="1"/>
  <c r="AQ61" i="23" s="1"/>
  <c r="AR61" i="23" s="1"/>
  <c r="AS61" i="23" a="1"/>
  <c r="AS61" i="23" s="1"/>
  <c r="AT61" i="23" s="1"/>
  <c r="AQ101" i="23" a="1"/>
  <c r="AQ101" i="23" s="1"/>
  <c r="AR101" i="23" s="1"/>
  <c r="AS101" i="23" a="1"/>
  <c r="AS101" i="23" s="1"/>
  <c r="AT101" i="23" s="1"/>
  <c r="AS15" i="23" a="1"/>
  <c r="AS15" i="23" s="1"/>
  <c r="AT15" i="23" s="1"/>
  <c r="AQ15" i="23" a="1"/>
  <c r="AQ15" i="23" s="1"/>
  <c r="AR15" i="23" s="1"/>
  <c r="AS20" i="23" a="1"/>
  <c r="AS20" i="23" s="1"/>
  <c r="AT20" i="23" s="1"/>
  <c r="AQ20" i="23" a="1"/>
  <c r="AQ20" i="23" s="1"/>
  <c r="AR20" i="23" s="1"/>
  <c r="AS52" i="23" a="1"/>
  <c r="AS52" i="23" s="1"/>
  <c r="AT52" i="23" s="1"/>
  <c r="AQ52" i="23" a="1"/>
  <c r="AQ52" i="23" s="1"/>
  <c r="AR52" i="23" s="1"/>
  <c r="AS38" i="23" a="1"/>
  <c r="AS38" i="23" s="1"/>
  <c r="AT38" i="23" s="1"/>
  <c r="AQ38" i="23" a="1"/>
  <c r="AQ38" i="23" s="1"/>
  <c r="AR38" i="23" s="1"/>
  <c r="AQ65" i="23" a="1"/>
  <c r="AQ65" i="23" s="1"/>
  <c r="AR65" i="23" s="1"/>
  <c r="AS65" i="23" a="1"/>
  <c r="AS65" i="23" s="1"/>
  <c r="AT65" i="23" s="1"/>
  <c r="AS79" i="23" a="1"/>
  <c r="AS79" i="23" s="1"/>
  <c r="AT79" i="23" s="1"/>
  <c r="AQ79" i="23" a="1"/>
  <c r="AQ79" i="23" s="1"/>
  <c r="AR79" i="23" s="1"/>
  <c r="AS16" i="23" a="1"/>
  <c r="AS16" i="23" s="1"/>
  <c r="AT16" i="23" s="1"/>
  <c r="AQ16" i="23" a="1"/>
  <c r="AQ16" i="23" s="1"/>
  <c r="AR16" i="23" s="1"/>
  <c r="AQ13" i="23" a="1"/>
  <c r="AQ13" i="23" s="1"/>
  <c r="AR13" i="23" s="1"/>
  <c r="AS13" i="23" a="1"/>
  <c r="AS13" i="23" s="1"/>
  <c r="AT13" i="23" s="1"/>
  <c r="AQ57" i="23" a="1"/>
  <c r="AQ57" i="23" s="1"/>
  <c r="AR57" i="23" s="1"/>
  <c r="AS57" i="23" a="1"/>
  <c r="AS57" i="23" s="1"/>
  <c r="AT57" i="23" s="1"/>
  <c r="BB46" i="23" a="1"/>
  <c r="BB46" i="23" s="1"/>
  <c r="BC46" i="23" s="1"/>
  <c r="BD46" i="23" a="1"/>
  <c r="BD46" i="23" s="1"/>
  <c r="BE46" i="23" s="1"/>
  <c r="BB83" i="23" a="1"/>
  <c r="BB83" i="23" s="1"/>
  <c r="BC83" i="23" s="1"/>
  <c r="BD83" i="23" a="1"/>
  <c r="BD83" i="23" s="1"/>
  <c r="BE83" i="23" s="1"/>
  <c r="BB31" i="23" a="1"/>
  <c r="BB31" i="23" s="1"/>
  <c r="BC31" i="23" s="1"/>
  <c r="BD31" i="23" a="1"/>
  <c r="BD31" i="23" s="1"/>
  <c r="BE31" i="23" s="1"/>
  <c r="BB32" i="23" a="1"/>
  <c r="BB32" i="23" s="1"/>
  <c r="BC32" i="23" s="1"/>
  <c r="BD32" i="23" a="1"/>
  <c r="BD32" i="23" s="1"/>
  <c r="BE32" i="23" s="1"/>
  <c r="BB99" i="23" a="1"/>
  <c r="BB99" i="23" s="1"/>
  <c r="BC99" i="23" s="1"/>
  <c r="BD99" i="23" a="1"/>
  <c r="BD99" i="23" s="1"/>
  <c r="BE99" i="23" s="1"/>
  <c r="BD58" i="23" a="1"/>
  <c r="BD58" i="23" s="1"/>
  <c r="BE58" i="23" s="1"/>
  <c r="BB58" i="23" a="1"/>
  <c r="BB58" i="23" s="1"/>
  <c r="BC58" i="23" s="1"/>
  <c r="BB33" i="23" a="1"/>
  <c r="BB33" i="23" s="1"/>
  <c r="BC33" i="23" s="1"/>
  <c r="BD33" i="23" a="1"/>
  <c r="BD33" i="23" s="1"/>
  <c r="BE33" i="23" s="1"/>
  <c r="BB47" i="23" a="1"/>
  <c r="BB47" i="23" s="1"/>
  <c r="BC47" i="23" s="1"/>
  <c r="BD47" i="23" a="1"/>
  <c r="BD47" i="23" s="1"/>
  <c r="BE47" i="23" s="1"/>
  <c r="BB78" i="23" a="1"/>
  <c r="BB78" i="23" s="1"/>
  <c r="BC78" i="23" s="1"/>
  <c r="BD78" i="23" a="1"/>
  <c r="BD78" i="23" s="1"/>
  <c r="BE78" i="23" s="1"/>
  <c r="BB79" i="23" a="1"/>
  <c r="BB79" i="23" s="1"/>
  <c r="BC79" i="23" s="1"/>
  <c r="BD79" i="23" a="1"/>
  <c r="BD79" i="23" s="1"/>
  <c r="BE79" i="23" s="1"/>
  <c r="BB19" i="23" a="1"/>
  <c r="BB19" i="23" s="1"/>
  <c r="BC19" i="23" s="1"/>
  <c r="BD19" i="23" a="1"/>
  <c r="BD19" i="23" s="1"/>
  <c r="BE19" i="23" s="1"/>
  <c r="BB84" i="23" a="1"/>
  <c r="BB84" i="23" s="1"/>
  <c r="BC84" i="23" s="1"/>
  <c r="BD84" i="23" a="1"/>
  <c r="BD84" i="23" s="1"/>
  <c r="BE84" i="23" s="1"/>
  <c r="BB18" i="23" a="1"/>
  <c r="BB18" i="23" s="1"/>
  <c r="BC18" i="23" s="1"/>
  <c r="BD18" i="23" a="1"/>
  <c r="BD18" i="23" s="1"/>
  <c r="BE18" i="23" s="1"/>
  <c r="AS72" i="23" a="1"/>
  <c r="AS72" i="23" s="1"/>
  <c r="AT72" i="23" s="1"/>
  <c r="AQ72" i="23" a="1"/>
  <c r="AQ72" i="23" s="1"/>
  <c r="AR72" i="23" s="1"/>
  <c r="BB103" i="23" a="1"/>
  <c r="BB103" i="23" s="1"/>
  <c r="BC103" i="23" s="1"/>
  <c r="BD103" i="23" a="1"/>
  <c r="BD103" i="23" s="1"/>
  <c r="BE103" i="23" s="1"/>
  <c r="BB48" i="23" a="1"/>
  <c r="BB48" i="23" s="1"/>
  <c r="BC48" i="23" s="1"/>
  <c r="BD48" i="23" a="1"/>
  <c r="BD48" i="23" s="1"/>
  <c r="BE48" i="23" s="1"/>
  <c r="BB45" i="23" a="1"/>
  <c r="BB45" i="23" s="1"/>
  <c r="BC45" i="23" s="1"/>
  <c r="BD45" i="23" a="1"/>
  <c r="BD45" i="23" s="1"/>
  <c r="BE45" i="23" s="1"/>
  <c r="BB73" i="23" a="1"/>
  <c r="BB73" i="23" s="1"/>
  <c r="BC73" i="23" s="1"/>
  <c r="BD73" i="23" a="1"/>
  <c r="BD73" i="23" s="1"/>
  <c r="BE73" i="23" s="1"/>
  <c r="BD82" i="23" a="1"/>
  <c r="BD82" i="23" s="1"/>
  <c r="BE82" i="23" s="1"/>
  <c r="BB82" i="23" a="1"/>
  <c r="BB82" i="23" s="1"/>
  <c r="BC82" i="23" s="1"/>
  <c r="BB71" i="23" a="1"/>
  <c r="BB71" i="23" s="1"/>
  <c r="BC71" i="23" s="1"/>
  <c r="BD71" i="23" a="1"/>
  <c r="BD71" i="23" s="1"/>
  <c r="BE71" i="23" s="1"/>
  <c r="BD109" i="23" a="1"/>
  <c r="BD109" i="23" s="1"/>
  <c r="BE109" i="23" s="1"/>
  <c r="BB109" i="23" a="1"/>
  <c r="BB109" i="23" s="1"/>
  <c r="BC109" i="23" s="1"/>
  <c r="BB44" i="23" a="1"/>
  <c r="BB44" i="23" s="1"/>
  <c r="BC44" i="23" s="1"/>
  <c r="BD44" i="23" a="1"/>
  <c r="BD44" i="23" s="1"/>
  <c r="BE44" i="23" s="1"/>
  <c r="AS68" i="23" a="1"/>
  <c r="AS68" i="23" s="1"/>
  <c r="AT68" i="23" s="1"/>
  <c r="AQ68" i="23" a="1"/>
  <c r="AQ68" i="23" s="1"/>
  <c r="AR68" i="23" s="1"/>
  <c r="AQ108" i="23" a="1"/>
  <c r="AQ108" i="23" s="1"/>
  <c r="AR108" i="23" s="1"/>
  <c r="AS108" i="23" a="1"/>
  <c r="AS108" i="23" s="1"/>
  <c r="AT108" i="23" s="1"/>
  <c r="AS98" i="23" a="1"/>
  <c r="AS98" i="23" s="1"/>
  <c r="AT98" i="23" s="1"/>
  <c r="AQ98" i="23" a="1"/>
  <c r="AQ98" i="23" s="1"/>
  <c r="AR98" i="23" s="1"/>
  <c r="AS46" i="23" a="1"/>
  <c r="AS46" i="23" s="1"/>
  <c r="AT46" i="23" s="1"/>
  <c r="AQ46" i="23" a="1"/>
  <c r="AQ46" i="23" s="1"/>
  <c r="AR46" i="23" s="1"/>
  <c r="AQ110" i="23" a="1"/>
  <c r="AQ110" i="23" s="1"/>
  <c r="AR110" i="23" s="1"/>
  <c r="AS110" i="23" a="1"/>
  <c r="AS110" i="23" s="1"/>
  <c r="AT110" i="23" s="1"/>
  <c r="AS86" i="23" a="1"/>
  <c r="AS86" i="23" s="1"/>
  <c r="AT86" i="23" s="1"/>
  <c r="AQ86" i="23" a="1"/>
  <c r="AQ86" i="23" s="1"/>
  <c r="AR86" i="23" s="1"/>
  <c r="AQ49" i="23" a="1"/>
  <c r="AQ49" i="23" s="1"/>
  <c r="AR49" i="23" s="1"/>
  <c r="AS49" i="23" a="1"/>
  <c r="AS49" i="23" s="1"/>
  <c r="AT49" i="23" s="1"/>
  <c r="AS36" i="23" a="1"/>
  <c r="AS36" i="23" s="1"/>
  <c r="AT36" i="23" s="1"/>
  <c r="AQ36" i="23" a="1"/>
  <c r="AQ36" i="23" s="1"/>
  <c r="AR36" i="23" s="1"/>
  <c r="AQ53" i="23" a="1"/>
  <c r="AQ53" i="23" s="1"/>
  <c r="AR53" i="23" s="1"/>
  <c r="AS53" i="23" a="1"/>
  <c r="AS53" i="23" s="1"/>
  <c r="AT53" i="23" s="1"/>
  <c r="AS66" i="23" a="1"/>
  <c r="AS66" i="23" s="1"/>
  <c r="AT66" i="23" s="1"/>
  <c r="AQ66" i="23" a="1"/>
  <c r="AQ66" i="23" s="1"/>
  <c r="AR66" i="23" s="1"/>
  <c r="AQ93" i="23" a="1"/>
  <c r="AQ93" i="23" s="1"/>
  <c r="AR93" i="23" s="1"/>
  <c r="AS93" i="23" a="1"/>
  <c r="AS93" i="23" s="1"/>
  <c r="AT93" i="23" s="1"/>
  <c r="AS92" i="23" a="1"/>
  <c r="AS92" i="23" s="1"/>
  <c r="AT92" i="23" s="1"/>
  <c r="AQ92" i="23" a="1"/>
  <c r="AQ92" i="23" s="1"/>
  <c r="AR92" i="23" s="1"/>
  <c r="AS54" i="23" a="1"/>
  <c r="AS54" i="23" s="1"/>
  <c r="AT54" i="23" s="1"/>
  <c r="AQ54" i="23" a="1"/>
  <c r="AQ54" i="23" s="1"/>
  <c r="AR54" i="23" s="1"/>
  <c r="BD17" i="23" a="1"/>
  <c r="BD17" i="23" s="1"/>
  <c r="BE17" i="23" s="1"/>
  <c r="BB17" i="23" a="1"/>
  <c r="BB17" i="23" s="1"/>
  <c r="BC17" i="23" s="1"/>
  <c r="BB74" i="23" a="1"/>
  <c r="BB74" i="23" s="1"/>
  <c r="BC74" i="23" s="1"/>
  <c r="BD74" i="23" a="1"/>
  <c r="BD74" i="23" s="1"/>
  <c r="BE74" i="23" s="1"/>
  <c r="BB23" i="23" a="1"/>
  <c r="BB23" i="23" s="1"/>
  <c r="BC23" i="23" s="1"/>
  <c r="BD23" i="23" a="1"/>
  <c r="BD23" i="23" s="1"/>
  <c r="BE23" i="23" s="1"/>
  <c r="BD110" i="23" a="1"/>
  <c r="BD110" i="23" s="1"/>
  <c r="BE110" i="23" s="1"/>
  <c r="BB110" i="23" a="1"/>
  <c r="BB110" i="23" s="1"/>
  <c r="BC110" i="23" s="1"/>
  <c r="BB92" i="23" a="1"/>
  <c r="BB92" i="23" s="1"/>
  <c r="BC92" i="23" s="1"/>
  <c r="BD92" i="23" a="1"/>
  <c r="BD92" i="23" s="1"/>
  <c r="BE92" i="23" s="1"/>
  <c r="BD50" i="23" a="1"/>
  <c r="BD50" i="23" s="1"/>
  <c r="BE50" i="23" s="1"/>
  <c r="BB50" i="23" a="1"/>
  <c r="BB50" i="23" s="1"/>
  <c r="BC50" i="23" s="1"/>
  <c r="BB86" i="23" a="1"/>
  <c r="BB86" i="23" s="1"/>
  <c r="BC86" i="23" s="1"/>
  <c r="BD86" i="23" a="1"/>
  <c r="BD86" i="23" s="1"/>
  <c r="BE86" i="23" s="1"/>
  <c r="BB38" i="23" a="1"/>
  <c r="BB38" i="23" s="1"/>
  <c r="BC38" i="23" s="1"/>
  <c r="BD38" i="23" a="1"/>
  <c r="BD38" i="23" s="1"/>
  <c r="BE38" i="23" s="1"/>
  <c r="BB40" i="23" a="1"/>
  <c r="BB40" i="23" s="1"/>
  <c r="BC40" i="23" s="1"/>
  <c r="BD40" i="23" a="1"/>
  <c r="BD40" i="23" s="1"/>
  <c r="BE40" i="23" s="1"/>
  <c r="BB76" i="23" a="1"/>
  <c r="BB76" i="23" s="1"/>
  <c r="BC76" i="23" s="1"/>
  <c r="BD76" i="23" a="1"/>
  <c r="BD76" i="23" s="1"/>
  <c r="BE76" i="23" s="1"/>
  <c r="BB95" i="23" a="1"/>
  <c r="BB95" i="23" s="1"/>
  <c r="BC95" i="23" s="1"/>
  <c r="BD95" i="23" a="1"/>
  <c r="BD95" i="23" s="1"/>
  <c r="BE95" i="23" s="1"/>
  <c r="BB64" i="23" a="1"/>
  <c r="BB64" i="23" s="1"/>
  <c r="BC64" i="23" s="1"/>
  <c r="BD64" i="23" a="1"/>
  <c r="BD64" i="23" s="1"/>
  <c r="BE64" i="23" s="1"/>
  <c r="AS40" i="23" a="1"/>
  <c r="AS40" i="23" s="1"/>
  <c r="AT40" i="23" s="1"/>
  <c r="AQ40" i="23" a="1"/>
  <c r="AQ40" i="23" s="1"/>
  <c r="AR40" i="23" s="1"/>
  <c r="AS96" i="23" a="1"/>
  <c r="AS96" i="23" s="1"/>
  <c r="AT96" i="23" s="1"/>
  <c r="AQ96" i="23" a="1"/>
  <c r="AQ96" i="23" s="1"/>
  <c r="AR96" i="23" s="1"/>
  <c r="AS107" i="23" a="1"/>
  <c r="AS107" i="23" s="1"/>
  <c r="AT107" i="23" s="1"/>
  <c r="AQ107" i="23" a="1"/>
  <c r="AQ107" i="23" s="1"/>
  <c r="AR107" i="23" s="1"/>
  <c r="AQ77" i="23" a="1"/>
  <c r="AQ77" i="23" s="1"/>
  <c r="AR77" i="23" s="1"/>
  <c r="AS77" i="23" a="1"/>
  <c r="AS77" i="23" s="1"/>
  <c r="AT77" i="23" s="1"/>
  <c r="AQ97" i="23" a="1"/>
  <c r="AQ97" i="23" s="1"/>
  <c r="AR97" i="23" s="1"/>
  <c r="AS97" i="23" a="1"/>
  <c r="AS97" i="23" s="1"/>
  <c r="AT97" i="23" s="1"/>
  <c r="AQ109" i="23" a="1"/>
  <c r="AQ109" i="23" s="1"/>
  <c r="AR109" i="23" s="1"/>
  <c r="AS109" i="23" a="1"/>
  <c r="AS109" i="23" s="1"/>
  <c r="AT109" i="23" s="1"/>
  <c r="AS80" i="23" a="1"/>
  <c r="AS80" i="23" s="1"/>
  <c r="AT80" i="23" s="1"/>
  <c r="AQ80" i="23" a="1"/>
  <c r="AQ80" i="23" s="1"/>
  <c r="AR80" i="23" s="1"/>
  <c r="AS43" i="23" a="1"/>
  <c r="AS43" i="23" s="1"/>
  <c r="AT43" i="23" s="1"/>
  <c r="AQ43" i="23" a="1"/>
  <c r="AQ43" i="23" s="1"/>
  <c r="AR43" i="23" s="1"/>
  <c r="AS35" i="23" a="1"/>
  <c r="AS35" i="23" s="1"/>
  <c r="AT35" i="23" s="1"/>
  <c r="AQ35" i="23" a="1"/>
  <c r="AQ35" i="23" s="1"/>
  <c r="AR35" i="23" s="1"/>
  <c r="AS51" i="23" a="1"/>
  <c r="AS51" i="23" s="1"/>
  <c r="AT51" i="23" s="1"/>
  <c r="AQ51" i="23" a="1"/>
  <c r="AQ51" i="23" s="1"/>
  <c r="AR51" i="23" s="1"/>
  <c r="AS56" i="23" a="1"/>
  <c r="AS56" i="23" s="1"/>
  <c r="AT56" i="23" s="1"/>
  <c r="AQ56" i="23" a="1"/>
  <c r="AQ56" i="23" s="1"/>
  <c r="AR56" i="23" s="1"/>
  <c r="AS67" i="23" a="1"/>
  <c r="AS67" i="23" s="1"/>
  <c r="AT67" i="23" s="1"/>
  <c r="AQ67" i="23" a="1"/>
  <c r="AQ67" i="23" s="1"/>
  <c r="AR67" i="23" s="1"/>
  <c r="AS88" i="23" a="1"/>
  <c r="AS88" i="23" s="1"/>
  <c r="AT88" i="23" s="1"/>
  <c r="AQ88" i="23" a="1"/>
  <c r="AQ88" i="23" s="1"/>
  <c r="AR88" i="23" s="1"/>
  <c r="AS50" i="23" a="1"/>
  <c r="AS50" i="23" s="1"/>
  <c r="AT50" i="23" s="1"/>
  <c r="AQ50" i="23" a="1"/>
  <c r="AQ50" i="23" s="1"/>
  <c r="AR50" i="23" s="1"/>
  <c r="BB94" i="23" a="1"/>
  <c r="BB94" i="23" s="1"/>
  <c r="BC94" i="23" s="1"/>
  <c r="BD94" i="23" a="1"/>
  <c r="BD94" i="23" s="1"/>
  <c r="BE94" i="23" s="1"/>
  <c r="BB70" i="23" a="1"/>
  <c r="BB70" i="23" s="1"/>
  <c r="BC70" i="23" s="1"/>
  <c r="BD70" i="23" a="1"/>
  <c r="BD70" i="23" s="1"/>
  <c r="BE70" i="23" s="1"/>
  <c r="BB15" i="23" a="1"/>
  <c r="BB15" i="23" s="1"/>
  <c r="BC15" i="23" s="1"/>
  <c r="BD15" i="23" a="1"/>
  <c r="BD15" i="23" s="1"/>
  <c r="BE15" i="23" s="1"/>
  <c r="BB80" i="23" a="1"/>
  <c r="BB80" i="23" s="1"/>
  <c r="BC80" i="23" s="1"/>
  <c r="BD80" i="23" a="1"/>
  <c r="BD80" i="23" s="1"/>
  <c r="BE80" i="23" s="1"/>
  <c r="BB89" i="23" a="1"/>
  <c r="BB89" i="23" s="1"/>
  <c r="BC89" i="23" s="1"/>
  <c r="BD89" i="23" a="1"/>
  <c r="BD89" i="23" s="1"/>
  <c r="BE89" i="23" s="1"/>
  <c r="BD42" i="23" a="1"/>
  <c r="BD42" i="23" s="1"/>
  <c r="BE42" i="23" s="1"/>
  <c r="BB42" i="23" a="1"/>
  <c r="BB42" i="23" s="1"/>
  <c r="BC42" i="23" s="1"/>
  <c r="BB104" i="23" a="1"/>
  <c r="BB104" i="23" s="1"/>
  <c r="BC104" i="23" s="1"/>
  <c r="BD104" i="23" a="1"/>
  <c r="BD104" i="23" s="1"/>
  <c r="BE104" i="23" s="1"/>
  <c r="BB28" i="23" a="1"/>
  <c r="BB28" i="23" s="1"/>
  <c r="BC28" i="23" s="1"/>
  <c r="BD28" i="23" a="1"/>
  <c r="BD28" i="23" s="1"/>
  <c r="BE28" i="23" s="1"/>
  <c r="BD16" i="23" a="1"/>
  <c r="BD16" i="23" s="1"/>
  <c r="BE16" i="23" s="1"/>
  <c r="BB16" i="23" a="1"/>
  <c r="BB16" i="23" s="1"/>
  <c r="BC16" i="23" s="1"/>
  <c r="BB72" i="23" a="1"/>
  <c r="BB72" i="23" s="1"/>
  <c r="BC72" i="23" s="1"/>
  <c r="BD72" i="23" a="1"/>
  <c r="BD72" i="23" s="1"/>
  <c r="BE72" i="23" s="1"/>
  <c r="BB25" i="23" a="1"/>
  <c r="BB25" i="23" s="1"/>
  <c r="BC25" i="23" s="1"/>
  <c r="BD25" i="23" a="1"/>
  <c r="BD25" i="23" s="1"/>
  <c r="BE25" i="23" s="1"/>
  <c r="BB62" i="23" a="1"/>
  <c r="BB62" i="23" s="1"/>
  <c r="BC62" i="23" s="1"/>
  <c r="BD62" i="23" a="1"/>
  <c r="BD62" i="23" s="1"/>
  <c r="BE62" i="23" s="1"/>
  <c r="AS111" i="23" a="1"/>
  <c r="AS111" i="23" s="1"/>
  <c r="AT111" i="23" s="1"/>
  <c r="AQ111" i="23" a="1"/>
  <c r="AQ111" i="23" s="1"/>
  <c r="AR111" i="23" s="1"/>
  <c r="AS27" i="23" a="1"/>
  <c r="AS27" i="23" s="1"/>
  <c r="AT27" i="23" s="1"/>
  <c r="AQ27" i="23" a="1"/>
  <c r="AQ27" i="23" s="1"/>
  <c r="AR27" i="23" s="1"/>
  <c r="AS95" i="23" a="1"/>
  <c r="AS95" i="23" s="1"/>
  <c r="AT95" i="23" s="1"/>
  <c r="AQ95" i="23" a="1"/>
  <c r="AQ95" i="23" s="1"/>
  <c r="AR95" i="23" s="1"/>
  <c r="AS100" i="23" a="1"/>
  <c r="AS100" i="23" s="1"/>
  <c r="AT100" i="23" s="1"/>
  <c r="AQ100" i="23" a="1"/>
  <c r="AQ100" i="23" s="1"/>
  <c r="AR100" i="23" s="1"/>
  <c r="AS39" i="23" a="1"/>
  <c r="AS39" i="23" s="1"/>
  <c r="AT39" i="23" s="1"/>
  <c r="AQ39" i="23" a="1"/>
  <c r="AQ39" i="23" s="1"/>
  <c r="AR39" i="23" s="1"/>
  <c r="AS103" i="23" a="1"/>
  <c r="AS103" i="23" s="1"/>
  <c r="AT103" i="23" s="1"/>
  <c r="AQ103" i="23" a="1"/>
  <c r="AQ103" i="23" s="1"/>
  <c r="AR103" i="23" s="1"/>
  <c r="AQ105" i="23" a="1"/>
  <c r="AQ105" i="23" s="1"/>
  <c r="AR105" i="23" s="1"/>
  <c r="AS105" i="23" a="1"/>
  <c r="AS105" i="23" s="1"/>
  <c r="AT105" i="23" s="1"/>
  <c r="AS74" i="23" a="1"/>
  <c r="AS74" i="23" s="1"/>
  <c r="AT74" i="23" s="1"/>
  <c r="AQ74" i="23" a="1"/>
  <c r="AQ74" i="23" s="1"/>
  <c r="AR74" i="23" s="1"/>
  <c r="AQ33" i="23" a="1"/>
  <c r="AQ33" i="23" s="1"/>
  <c r="AR33" i="23" s="1"/>
  <c r="AS33" i="23" a="1"/>
  <c r="AS33" i="23" s="1"/>
  <c r="AT33" i="23" s="1"/>
  <c r="AS30" i="23" a="1"/>
  <c r="AS30" i="23" s="1"/>
  <c r="AT30" i="23" s="1"/>
  <c r="AQ30" i="23" a="1"/>
  <c r="AQ30" i="23" s="1"/>
  <c r="AR30" i="23" s="1"/>
  <c r="AQ45" i="23" a="1"/>
  <c r="AQ45" i="23" s="1"/>
  <c r="AR45" i="23" s="1"/>
  <c r="AS45" i="23" a="1"/>
  <c r="AS45" i="23" s="1"/>
  <c r="AT45" i="23" s="1"/>
  <c r="AS48" i="23" a="1"/>
  <c r="AS48" i="23" s="1"/>
  <c r="AT48" i="23" s="1"/>
  <c r="AQ48" i="23" a="1"/>
  <c r="AQ48" i="23" s="1"/>
  <c r="AR48" i="23" s="1"/>
  <c r="AS62" i="23" a="1"/>
  <c r="AS62" i="23" s="1"/>
  <c r="AT62" i="23" s="1"/>
  <c r="AQ62" i="23" a="1"/>
  <c r="AQ62" i="23" s="1"/>
  <c r="AR62" i="23" s="1"/>
  <c r="AS87" i="23" a="1"/>
  <c r="AS87" i="23" s="1"/>
  <c r="AT87" i="23" s="1"/>
  <c r="AQ87" i="23" a="1"/>
  <c r="AQ87" i="23" s="1"/>
  <c r="AR87" i="23" s="1"/>
  <c r="AS26" i="23" a="1"/>
  <c r="AS26" i="23" s="1"/>
  <c r="AT26" i="23" s="1"/>
  <c r="AQ26" i="23" a="1"/>
  <c r="AQ26" i="23" s="1"/>
  <c r="AR26" i="23" s="1"/>
  <c r="BB51" i="23" a="1"/>
  <c r="BB51" i="23" s="1"/>
  <c r="BC51" i="23" s="1"/>
  <c r="BD51" i="23" a="1"/>
  <c r="BD51" i="23" s="1"/>
  <c r="BE51" i="23" s="1"/>
  <c r="BB66" i="23" a="1"/>
  <c r="BB66" i="23" s="1"/>
  <c r="BC66" i="23" s="1"/>
  <c r="BD66" i="23" a="1"/>
  <c r="BD66" i="23" s="1"/>
  <c r="BE66" i="23" s="1"/>
  <c r="BD12" i="23" a="1"/>
  <c r="BD12" i="23" s="1"/>
  <c r="BE12" i="23" s="1"/>
  <c r="BB12" i="23" a="1"/>
  <c r="BB12" i="23" s="1"/>
  <c r="BC12" i="23" s="1"/>
  <c r="BB61" i="23" a="1"/>
  <c r="BB61" i="23" s="1"/>
  <c r="BC61" i="23" s="1"/>
  <c r="BD61" i="23" a="1"/>
  <c r="BD61" i="23" s="1"/>
  <c r="BE61" i="23" s="1"/>
  <c r="BB85" i="23" a="1"/>
  <c r="BB85" i="23" s="1"/>
  <c r="BC85" i="23" s="1"/>
  <c r="BD85" i="23" a="1"/>
  <c r="BD85" i="23" s="1"/>
  <c r="BE85" i="23" s="1"/>
  <c r="BB39" i="23" a="1"/>
  <c r="BB39" i="23" s="1"/>
  <c r="BC39" i="23" s="1"/>
  <c r="BD39" i="23" a="1"/>
  <c r="BD39" i="23" s="1"/>
  <c r="BE39" i="23" s="1"/>
  <c r="BB96" i="23" a="1"/>
  <c r="BB96" i="23" s="1"/>
  <c r="BC96" i="23" s="1"/>
  <c r="BD96" i="23" a="1"/>
  <c r="BD96" i="23" s="1"/>
  <c r="BE96" i="23" s="1"/>
  <c r="BB20" i="23" a="1"/>
  <c r="BB20" i="23" s="1"/>
  <c r="BC20" i="23" s="1"/>
  <c r="BD20" i="23" a="1"/>
  <c r="BD20" i="23" s="1"/>
  <c r="BE20" i="23" s="1"/>
  <c r="BB102" i="23" a="1"/>
  <c r="BB102" i="23" s="1"/>
  <c r="BC102" i="23" s="1"/>
  <c r="BD102" i="23" a="1"/>
  <c r="BD102" i="23" s="1"/>
  <c r="BE102" i="23" s="1"/>
  <c r="BB68" i="23" a="1"/>
  <c r="BB68" i="23" s="1"/>
  <c r="BC68" i="23" s="1"/>
  <c r="BD68" i="23" a="1"/>
  <c r="BD68" i="23" s="1"/>
  <c r="BE68" i="23" s="1"/>
  <c r="BB59" i="23" a="1"/>
  <c r="BB59" i="23" s="1"/>
  <c r="BC59" i="23" s="1"/>
  <c r="BD59" i="23" a="1"/>
  <c r="BD59" i="23" s="1"/>
  <c r="BE59" i="23" s="1"/>
  <c r="BB57" i="23" a="1"/>
  <c r="BB57" i="23" s="1"/>
  <c r="BC57" i="23" s="1"/>
  <c r="BD57" i="23" a="1"/>
  <c r="BD57" i="23" s="1"/>
  <c r="BE57" i="23" s="1"/>
  <c r="AS91" i="23" a="1"/>
  <c r="AS91" i="23" s="1"/>
  <c r="AT91" i="23" s="1"/>
  <c r="AQ91" i="23" a="1"/>
  <c r="AQ91" i="23" s="1"/>
  <c r="AR91" i="23" s="1"/>
  <c r="AS106" i="23" a="1"/>
  <c r="AS106" i="23" s="1"/>
  <c r="AT106" i="23" s="1"/>
  <c r="AQ106" i="23" a="1"/>
  <c r="AQ106" i="23" s="1"/>
  <c r="AR106" i="23" s="1"/>
  <c r="AS28" i="23" a="1"/>
  <c r="AS28" i="23" s="1"/>
  <c r="AT28" i="23" s="1"/>
  <c r="AQ28" i="23" a="1"/>
  <c r="AQ28" i="23" s="1"/>
  <c r="AR28" i="23" s="1"/>
  <c r="AS90" i="23" a="1"/>
  <c r="AS90" i="23" s="1"/>
  <c r="AT90" i="23" s="1"/>
  <c r="AQ90" i="23" a="1"/>
  <c r="AQ90" i="23" s="1"/>
  <c r="AR90" i="23" s="1"/>
  <c r="AS12" i="23" a="1"/>
  <c r="AS12" i="23" s="1"/>
  <c r="AT12" i="23" s="1"/>
  <c r="AQ12" i="23" a="1"/>
  <c r="AQ12" i="23" s="1"/>
  <c r="AR12" i="23" s="1"/>
  <c r="AQ73" i="23" a="1"/>
  <c r="AQ73" i="23" s="1"/>
  <c r="AR73" i="23" s="1"/>
  <c r="AS73" i="23" a="1"/>
  <c r="AS73" i="23" s="1"/>
  <c r="AT73" i="23" s="1"/>
  <c r="AQ25" i="23" a="1"/>
  <c r="AQ25" i="23" s="1"/>
  <c r="AR25" i="23" s="1"/>
  <c r="AS25" i="23" a="1"/>
  <c r="AS25" i="23" s="1"/>
  <c r="AT25" i="23" s="1"/>
  <c r="AS22" i="23" a="1"/>
  <c r="AS22" i="23" s="1"/>
  <c r="AT22" i="23" s="1"/>
  <c r="AQ22" i="23" a="1"/>
  <c r="AQ22" i="23" s="1"/>
  <c r="AR22" i="23" s="1"/>
  <c r="AS34" i="23" a="1"/>
  <c r="AS34" i="23" s="1"/>
  <c r="AT34" i="23" s="1"/>
  <c r="AQ34" i="23" a="1"/>
  <c r="AQ34" i="23" s="1"/>
  <c r="AR34" i="23" s="1"/>
  <c r="AS44" i="23" a="1"/>
  <c r="AS44" i="23" s="1"/>
  <c r="AT44" i="23" s="1"/>
  <c r="AQ44" i="23" a="1"/>
  <c r="AQ44" i="23" s="1"/>
  <c r="AR44" i="23" s="1"/>
  <c r="AS58" i="23" a="1"/>
  <c r="AS58" i="23" s="1"/>
  <c r="AT58" i="23" s="1"/>
  <c r="AQ58" i="23" a="1"/>
  <c r="AQ58" i="23" s="1"/>
  <c r="AR58" i="23" s="1"/>
  <c r="AQ81" i="23" a="1"/>
  <c r="AQ81" i="23" s="1"/>
  <c r="AR81" i="23" s="1"/>
  <c r="AS81" i="23" a="1"/>
  <c r="AS81" i="23" s="1"/>
  <c r="AT81" i="23" s="1"/>
  <c r="AS18" i="23" a="1"/>
  <c r="AS18" i="23" s="1"/>
  <c r="AT18" i="23" s="1"/>
  <c r="AQ18" i="23" a="1"/>
  <c r="AQ18" i="23" s="1"/>
  <c r="AR18" i="23" s="1"/>
  <c r="BB24" i="23" a="1"/>
  <c r="BB24" i="23" s="1"/>
  <c r="BC24" i="23" s="1"/>
  <c r="BD24" i="23" a="1"/>
  <c r="BD24" i="23" s="1"/>
  <c r="BE24" i="23" s="1"/>
  <c r="BB56" i="23" a="1"/>
  <c r="BB56" i="23" s="1"/>
  <c r="BC56" i="23" s="1"/>
  <c r="BD56" i="23" a="1"/>
  <c r="BD56" i="23" s="1"/>
  <c r="BE56" i="23" s="1"/>
  <c r="BB67" i="23" a="1"/>
  <c r="BB67" i="23" s="1"/>
  <c r="BC67" i="23" s="1"/>
  <c r="BD67" i="23" a="1"/>
  <c r="BD67" i="23" s="1"/>
  <c r="BE67" i="23" s="1"/>
  <c r="BB53" i="23" a="1"/>
  <c r="BB53" i="23" s="1"/>
  <c r="BC53" i="23" s="1"/>
  <c r="BD53" i="23" a="1"/>
  <c r="BD53" i="23" s="1"/>
  <c r="BE53" i="23" s="1"/>
  <c r="BB77" i="23" a="1"/>
  <c r="BB77" i="23" s="1"/>
  <c r="BC77" i="23" s="1"/>
  <c r="BD77" i="23" a="1"/>
  <c r="BD77" i="23" s="1"/>
  <c r="BE77" i="23" s="1"/>
  <c r="BB35" i="23" a="1"/>
  <c r="BB35" i="23" s="1"/>
  <c r="BC35" i="23" s="1"/>
  <c r="BD35" i="23" a="1"/>
  <c r="BD35" i="23" s="1"/>
  <c r="BE35" i="23" s="1"/>
  <c r="BB88" i="23" a="1"/>
  <c r="BB88" i="23" s="1"/>
  <c r="BC88" i="23" s="1"/>
  <c r="BD88" i="23" a="1"/>
  <c r="BD88" i="23" s="1"/>
  <c r="BE88" i="23" s="1"/>
  <c r="BB111" i="23" a="1"/>
  <c r="BB111" i="23" s="1"/>
  <c r="BC111" i="23" s="1"/>
  <c r="BD111" i="23" a="1"/>
  <c r="BD111" i="23" s="1"/>
  <c r="BE111" i="23" s="1"/>
  <c r="BB22" i="23" a="1"/>
  <c r="BB22" i="23" s="1"/>
  <c r="BC22" i="23" s="1"/>
  <c r="BD22" i="23" a="1"/>
  <c r="BD22" i="23" s="1"/>
  <c r="BE22" i="23" s="1"/>
  <c r="BB60" i="23" a="1"/>
  <c r="BB60" i="23" s="1"/>
  <c r="BC60" i="23" s="1"/>
  <c r="BD60" i="23" a="1"/>
  <c r="BD60" i="23" s="1"/>
  <c r="BE60" i="23" s="1"/>
  <c r="BB30" i="23" a="1"/>
  <c r="BB30" i="23" s="1"/>
  <c r="BC30" i="23" s="1"/>
  <c r="BD30" i="23" a="1"/>
  <c r="BD30" i="23" s="1"/>
  <c r="BE30" i="23" s="1"/>
  <c r="BB49" i="23" a="1"/>
  <c r="BB49" i="23" s="1"/>
  <c r="BC49" i="23" s="1"/>
  <c r="BD49" i="23" a="1"/>
  <c r="BD49" i="23" s="1"/>
  <c r="BE49" i="23" s="1"/>
  <c r="BF20" i="23"/>
  <c r="BF28" i="23"/>
  <c r="BF33" i="23"/>
  <c r="BF34" i="23"/>
  <c r="BF48" i="23"/>
  <c r="BF60" i="23"/>
  <c r="BF63" i="23"/>
  <c r="BF72" i="23"/>
  <c r="BF73" i="23"/>
  <c r="BF74" i="23"/>
  <c r="BF79" i="23"/>
  <c r="BF85" i="23"/>
  <c r="BF15" i="23"/>
  <c r="BF23" i="23"/>
  <c r="BF31" i="23"/>
  <c r="BF35" i="23"/>
  <c r="BF42" i="23"/>
  <c r="BF43" i="23"/>
  <c r="BF45" i="23"/>
  <c r="BF51" i="23"/>
  <c r="BF70" i="23"/>
  <c r="BF71" i="23"/>
  <c r="BF82" i="23"/>
  <c r="BF94" i="23"/>
  <c r="BF18" i="23"/>
  <c r="BF26" i="23"/>
  <c r="BF53" i="23"/>
  <c r="BF68" i="23"/>
  <c r="BF69" i="23"/>
  <c r="BF77" i="23"/>
  <c r="BF88" i="23"/>
  <c r="BF89" i="23"/>
  <c r="BF13" i="23"/>
  <c r="BF21" i="23"/>
  <c r="BF29" i="23"/>
  <c r="BF39" i="23"/>
  <c r="BF41" i="23"/>
  <c r="BF49" i="23"/>
  <c r="BF59" i="23"/>
  <c r="BF61" i="23"/>
  <c r="BF76" i="23"/>
  <c r="BF80" i="23"/>
  <c r="BF86" i="23"/>
  <c r="BF90" i="23"/>
  <c r="BF93" i="23"/>
  <c r="BF16" i="23"/>
  <c r="BF24" i="23"/>
  <c r="BF32" i="23"/>
  <c r="BF40" i="23"/>
  <c r="BF46" i="23"/>
  <c r="BF52" i="23"/>
  <c r="BF55" i="23"/>
  <c r="BF57" i="23"/>
  <c r="BF67" i="23"/>
  <c r="BF83" i="23"/>
  <c r="BF87" i="23"/>
  <c r="BF92" i="23"/>
  <c r="BF19" i="23"/>
  <c r="BF27" i="23"/>
  <c r="BF47" i="23"/>
  <c r="BF66" i="23"/>
  <c r="BF78" i="23"/>
  <c r="BF84" i="23"/>
  <c r="BF91" i="23"/>
  <c r="BF14" i="23"/>
  <c r="BF30" i="23"/>
  <c r="BF50" i="23"/>
  <c r="BF56" i="23"/>
  <c r="BF104" i="23"/>
  <c r="BF105" i="23"/>
  <c r="BF12" i="23"/>
  <c r="BF81" i="23"/>
  <c r="BF103" i="23"/>
  <c r="BF25" i="23"/>
  <c r="BF37" i="23"/>
  <c r="BF64" i="23"/>
  <c r="BF95" i="23"/>
  <c r="BF96" i="23"/>
  <c r="BF58" i="23"/>
  <c r="BF97" i="23"/>
  <c r="BF36" i="23"/>
  <c r="BF62" i="23"/>
  <c r="BF38" i="23"/>
  <c r="BF44" i="23"/>
  <c r="BF75" i="23"/>
  <c r="BF98" i="23"/>
  <c r="BF100" i="23"/>
  <c r="BF101" i="23"/>
  <c r="BF106" i="23"/>
  <c r="BF108" i="23"/>
  <c r="BF109" i="23"/>
  <c r="BF99" i="23"/>
  <c r="BF110" i="23"/>
  <c r="BF111" i="23"/>
  <c r="BF22" i="23"/>
  <c r="BF17" i="23"/>
  <c r="BF54" i="23"/>
  <c r="BF65" i="23"/>
  <c r="BF102" i="23"/>
  <c r="BF107" i="23"/>
  <c r="BL19" i="23"/>
  <c r="BL27" i="23"/>
  <c r="BL35" i="23"/>
  <c r="BL43" i="23"/>
  <c r="BL51" i="23"/>
  <c r="BL59" i="23"/>
  <c r="BL67" i="23"/>
  <c r="BL75" i="23"/>
  <c r="BL83" i="23"/>
  <c r="BL91" i="23"/>
  <c r="BL99" i="23"/>
  <c r="BL107" i="23"/>
  <c r="BL20" i="23"/>
  <c r="BL28" i="23"/>
  <c r="BL36" i="23"/>
  <c r="BL44" i="23"/>
  <c r="BL52" i="23"/>
  <c r="BL60" i="23"/>
  <c r="BL68" i="23"/>
  <c r="BL76" i="23"/>
  <c r="BL84" i="23"/>
  <c r="BL92" i="23"/>
  <c r="BL100" i="23"/>
  <c r="BL108" i="23"/>
  <c r="BL13" i="23"/>
  <c r="BL21" i="23"/>
  <c r="BL29" i="23"/>
  <c r="BL37" i="23"/>
  <c r="BL45" i="23"/>
  <c r="BL53" i="23"/>
  <c r="BL61" i="23"/>
  <c r="BL69" i="23"/>
  <c r="BL77" i="23"/>
  <c r="BL85" i="23"/>
  <c r="BL93" i="23"/>
  <c r="BL101" i="23"/>
  <c r="BL109" i="23"/>
  <c r="BL14" i="23"/>
  <c r="BL22" i="23"/>
  <c r="BL30" i="23"/>
  <c r="BL38" i="23"/>
  <c r="BL46" i="23"/>
  <c r="BL54" i="23"/>
  <c r="BL62" i="23"/>
  <c r="BL70" i="23"/>
  <c r="BL78" i="23"/>
  <c r="BL86" i="23"/>
  <c r="BL94" i="23"/>
  <c r="BL102" i="23"/>
  <c r="BL110" i="23"/>
  <c r="BL15" i="23"/>
  <c r="BL23" i="23"/>
  <c r="BL31" i="23"/>
  <c r="BL39" i="23"/>
  <c r="BL47" i="23"/>
  <c r="BL55" i="23"/>
  <c r="BL63" i="23"/>
  <c r="BL71" i="23"/>
  <c r="BL79" i="23"/>
  <c r="BL87" i="23"/>
  <c r="BL95" i="23"/>
  <c r="BL103" i="23"/>
  <c r="BL111" i="23"/>
  <c r="BL16" i="23"/>
  <c r="BL24" i="23"/>
  <c r="BL32" i="23"/>
  <c r="BL40" i="23"/>
  <c r="BL48" i="23"/>
  <c r="BL56" i="23"/>
  <c r="BL64" i="23"/>
  <c r="BL72" i="23"/>
  <c r="BL80" i="23"/>
  <c r="BL88" i="23"/>
  <c r="BL96" i="23"/>
  <c r="BL104" i="23"/>
  <c r="BL33" i="23"/>
  <c r="BL65" i="23"/>
  <c r="BL97" i="23"/>
  <c r="BL81" i="23"/>
  <c r="BL34" i="23"/>
  <c r="BL66" i="23"/>
  <c r="BL98" i="23"/>
  <c r="BL41" i="23"/>
  <c r="BL73" i="23"/>
  <c r="BL105" i="23"/>
  <c r="BL49" i="23"/>
  <c r="BL12" i="23"/>
  <c r="BL42" i="23"/>
  <c r="BL74" i="23"/>
  <c r="BL106" i="23"/>
  <c r="BL26" i="23"/>
  <c r="BL90" i="23"/>
  <c r="BL17" i="23"/>
  <c r="BL58" i="23"/>
  <c r="BL18" i="23"/>
  <c r="BL50" i="23"/>
  <c r="BL82" i="23"/>
  <c r="BL25" i="23"/>
  <c r="BL57" i="23"/>
  <c r="BL89" i="23"/>
  <c r="Q5" i="26"/>
  <c r="Q5" i="27"/>
  <c r="Q111" i="27" s="1"/>
  <c r="R111" i="27" s="1" a="1"/>
  <c r="R111" i="27" s="1"/>
  <c r="S111" i="27" s="1"/>
  <c r="H25" i="23"/>
  <c r="H33" i="23"/>
  <c r="H41" i="23"/>
  <c r="H57" i="23"/>
  <c r="H89" i="23"/>
  <c r="H97" i="23"/>
  <c r="H105" i="23"/>
  <c r="H22" i="23"/>
  <c r="H23" i="23"/>
  <c r="H63" i="23"/>
  <c r="H103" i="23"/>
  <c r="H26" i="23"/>
  <c r="H58" i="23"/>
  <c r="H66" i="23"/>
  <c r="H74" i="23"/>
  <c r="H90" i="23"/>
  <c r="H15" i="23"/>
  <c r="H71" i="23"/>
  <c r="H24" i="23"/>
  <c r="H19" i="23"/>
  <c r="H51" i="23"/>
  <c r="H59" i="23"/>
  <c r="H67" i="23"/>
  <c r="H75" i="23"/>
  <c r="H83" i="23"/>
  <c r="H14" i="23"/>
  <c r="H30" i="23"/>
  <c r="H54" i="23"/>
  <c r="H78" i="23"/>
  <c r="H110" i="23"/>
  <c r="H48" i="23"/>
  <c r="H80" i="23"/>
  <c r="H20" i="23"/>
  <c r="H28" i="23"/>
  <c r="H36" i="23"/>
  <c r="H68" i="23"/>
  <c r="H76" i="23"/>
  <c r="H84" i="23"/>
  <c r="H92" i="23"/>
  <c r="H100" i="23"/>
  <c r="H39" i="23"/>
  <c r="H79" i="23"/>
  <c r="H40" i="23"/>
  <c r="H72" i="23"/>
  <c r="H104" i="23"/>
  <c r="H45" i="23"/>
  <c r="H53" i="23"/>
  <c r="H61" i="23"/>
  <c r="H69" i="23"/>
  <c r="H77" i="23"/>
  <c r="H109" i="23"/>
  <c r="H94" i="23"/>
  <c r="H31" i="23"/>
  <c r="H55" i="23"/>
  <c r="H95" i="23"/>
  <c r="H96" i="23"/>
  <c r="F31" i="24" l="1"/>
  <c r="E10" i="27"/>
  <c r="AF72" i="26" a="1"/>
  <c r="AF72" i="26" s="1"/>
  <c r="AG72" i="26" s="1"/>
  <c r="AF103" i="26" a="1"/>
  <c r="AF103" i="26" s="1"/>
  <c r="AG103" i="26" s="1"/>
  <c r="AF67" i="26" a="1"/>
  <c r="AF67" i="26" s="1"/>
  <c r="AG67" i="26" s="1"/>
  <c r="AF92" i="26" a="1"/>
  <c r="AF92" i="26" s="1"/>
  <c r="AG92" i="26" s="1"/>
  <c r="AF16" i="26" a="1"/>
  <c r="AF16" i="26" s="1"/>
  <c r="AG16" i="26" s="1"/>
  <c r="AF91" i="26" a="1"/>
  <c r="AF91" i="26" s="1"/>
  <c r="AG91" i="26" s="1"/>
  <c r="Q14" i="26"/>
  <c r="Q13" i="26"/>
  <c r="Q12" i="26"/>
  <c r="AF95" i="26" a="1"/>
  <c r="AF95" i="26" s="1"/>
  <c r="AG95" i="26" s="1"/>
  <c r="H97" i="26"/>
  <c r="H12" i="26"/>
  <c r="F14" i="24"/>
  <c r="I14" i="24" s="1"/>
  <c r="J10" i="26"/>
  <c r="E6" i="26"/>
  <c r="D6" i="26" s="1"/>
  <c r="AF94" i="26" a="1"/>
  <c r="AF94" i="26" s="1"/>
  <c r="AG94" i="26" s="1"/>
  <c r="AF84" i="26" a="1"/>
  <c r="AF84" i="26" s="1"/>
  <c r="AG84" i="26" s="1"/>
  <c r="AF63" i="26" a="1"/>
  <c r="AF63" i="26" s="1"/>
  <c r="AG63" i="26" s="1"/>
  <c r="AF62" i="26" a="1"/>
  <c r="AF62" i="26" s="1"/>
  <c r="AG62" i="26" s="1"/>
  <c r="AF17" i="26" a="1"/>
  <c r="AF17" i="26" s="1"/>
  <c r="AG17" i="26" s="1"/>
  <c r="AF51" i="26" a="1"/>
  <c r="AF51" i="26" s="1"/>
  <c r="AG51" i="26" s="1"/>
  <c r="AG70" i="26"/>
  <c r="AG39" i="26"/>
  <c r="AG68" i="26"/>
  <c r="AF71" i="26" a="1"/>
  <c r="AF71" i="26" s="1"/>
  <c r="AG71" i="26" s="1"/>
  <c r="AF24" i="27" a="1"/>
  <c r="AF24" i="27" s="1"/>
  <c r="AG24" i="27" s="1"/>
  <c r="AF57" i="26" a="1"/>
  <c r="AF57" i="26" s="1"/>
  <c r="AG57" i="26" s="1"/>
  <c r="AF46" i="27" a="1"/>
  <c r="AF46" i="27" s="1"/>
  <c r="AG46" i="27" s="1"/>
  <c r="AF42" i="27" a="1"/>
  <c r="AF42" i="27" s="1"/>
  <c r="AG42" i="27" s="1"/>
  <c r="AF47" i="26" a="1"/>
  <c r="AF47" i="26" s="1"/>
  <c r="AG47" i="26" s="1"/>
  <c r="AF29" i="26" a="1"/>
  <c r="AF29" i="26" s="1"/>
  <c r="AG29" i="26" s="1"/>
  <c r="AF30" i="26" a="1"/>
  <c r="AF30" i="26" s="1"/>
  <c r="AG30" i="26" s="1"/>
  <c r="AF18" i="26" a="1"/>
  <c r="AF18" i="26" s="1"/>
  <c r="AG18" i="26" s="1"/>
  <c r="AF90" i="26" a="1"/>
  <c r="AF90" i="26" s="1"/>
  <c r="AG90" i="26" s="1"/>
  <c r="AF25" i="27" a="1"/>
  <c r="AF25" i="27" s="1"/>
  <c r="AG25" i="27" s="1"/>
  <c r="AF32" i="27" a="1"/>
  <c r="AF32" i="27" s="1"/>
  <c r="AG32" i="27" s="1"/>
  <c r="AF60" i="26" a="1"/>
  <c r="AF60" i="26" s="1"/>
  <c r="AG60" i="26" s="1"/>
  <c r="AF59" i="27" a="1"/>
  <c r="AF59" i="27" s="1"/>
  <c r="AG59" i="27" s="1"/>
  <c r="AF57" i="27" a="1"/>
  <c r="AF57" i="27" s="1"/>
  <c r="AG57" i="27" s="1"/>
  <c r="AF53" i="27" a="1"/>
  <c r="AF53" i="27" s="1"/>
  <c r="AG53" i="27" s="1"/>
  <c r="AF75" i="27" a="1"/>
  <c r="AF75" i="27" s="1"/>
  <c r="AG75" i="27" s="1"/>
  <c r="AF48" i="26" a="1"/>
  <c r="AF48" i="26" s="1"/>
  <c r="AG48" i="26" s="1"/>
  <c r="AF66" i="27" a="1"/>
  <c r="AF66" i="27" s="1"/>
  <c r="AG66" i="27" s="1"/>
  <c r="AF23" i="27" a="1"/>
  <c r="AF23" i="27" s="1"/>
  <c r="AG23" i="27" s="1"/>
  <c r="AF76" i="26" a="1"/>
  <c r="AF76" i="26" s="1"/>
  <c r="AG76" i="26" s="1"/>
  <c r="AF35" i="27" a="1"/>
  <c r="AF35" i="27" s="1"/>
  <c r="AG35" i="27" s="1"/>
  <c r="AF110" i="26" a="1"/>
  <c r="AF110" i="26" s="1"/>
  <c r="AG110" i="26" s="1"/>
  <c r="AF77" i="26" a="1"/>
  <c r="AF77" i="26" s="1"/>
  <c r="AG77" i="26" s="1"/>
  <c r="AF74" i="26" a="1"/>
  <c r="AF74" i="26" s="1"/>
  <c r="AG74" i="26" s="1"/>
  <c r="AF84" i="27" a="1"/>
  <c r="AF84" i="27" s="1"/>
  <c r="AG84" i="27" s="1"/>
  <c r="AF107" i="27" a="1"/>
  <c r="AF107" i="27" s="1"/>
  <c r="AG107" i="27" s="1"/>
  <c r="AF100" i="26" a="1"/>
  <c r="AF100" i="26" s="1"/>
  <c r="AG100" i="26" s="1"/>
  <c r="AF98" i="27" a="1"/>
  <c r="AF98" i="27" s="1"/>
  <c r="AG98" i="27" s="1"/>
  <c r="AF21" i="27" a="1"/>
  <c r="AF21" i="27" s="1"/>
  <c r="AG21" i="27" s="1"/>
  <c r="AF15" i="26" a="1"/>
  <c r="AF15" i="26" s="1"/>
  <c r="AG15" i="26" s="1"/>
  <c r="AF22" i="27" a="1"/>
  <c r="AF22" i="27" s="1"/>
  <c r="AG22" i="27" s="1"/>
  <c r="AF58" i="26" a="1"/>
  <c r="AF58" i="26" s="1"/>
  <c r="AG58" i="26" s="1"/>
  <c r="AF76" i="27" a="1"/>
  <c r="AF76" i="27" s="1"/>
  <c r="AG76" i="27" s="1"/>
  <c r="AF106" i="26" a="1"/>
  <c r="AF106" i="26" s="1"/>
  <c r="AG106" i="26" s="1"/>
  <c r="AF103" i="27" a="1"/>
  <c r="AF103" i="27" s="1"/>
  <c r="AG103" i="27" s="1"/>
  <c r="AF56" i="27" a="1"/>
  <c r="AF56" i="27" s="1"/>
  <c r="AG56" i="27" s="1"/>
  <c r="AF99" i="26" a="1"/>
  <c r="AF99" i="26" s="1"/>
  <c r="AG99" i="26" s="1"/>
  <c r="AF23" i="26" a="1"/>
  <c r="AF23" i="26" s="1"/>
  <c r="AG23" i="26" s="1"/>
  <c r="AF99" i="27" a="1"/>
  <c r="AF99" i="27" s="1"/>
  <c r="AG99" i="27" s="1"/>
  <c r="AF61" i="26" a="1"/>
  <c r="AF61" i="26" s="1"/>
  <c r="AG61" i="26" s="1"/>
  <c r="AF78" i="26" a="1"/>
  <c r="AF78" i="26" s="1"/>
  <c r="AG78" i="26" s="1"/>
  <c r="AF90" i="27" a="1"/>
  <c r="AF90" i="27" s="1"/>
  <c r="AG90" i="27" s="1"/>
  <c r="AF93" i="26" a="1"/>
  <c r="AF93" i="26" s="1"/>
  <c r="AG93" i="26" s="1"/>
  <c r="AF43" i="26" a="1"/>
  <c r="AF43" i="26" s="1"/>
  <c r="AG43" i="26" s="1"/>
  <c r="AF102" i="27" a="1"/>
  <c r="AF102" i="27" s="1"/>
  <c r="AG102" i="27" s="1"/>
  <c r="AF21" i="26" a="1"/>
  <c r="AF21" i="26" s="1"/>
  <c r="AG21" i="26" s="1"/>
  <c r="AF45" i="26" a="1"/>
  <c r="AF45" i="26" s="1"/>
  <c r="AG45" i="26" s="1"/>
  <c r="AF45" i="27" a="1"/>
  <c r="AF45" i="27" s="1"/>
  <c r="AG45" i="27" s="1"/>
  <c r="F45" i="27" s="1"/>
  <c r="J40" i="28" s="1"/>
  <c r="AF79" i="26" a="1"/>
  <c r="AF79" i="26" s="1"/>
  <c r="AG79" i="26" s="1"/>
  <c r="AF89" i="26" a="1"/>
  <c r="AF89" i="26" s="1"/>
  <c r="AG89" i="26" s="1"/>
  <c r="AF50" i="26" a="1"/>
  <c r="AF50" i="26" s="1"/>
  <c r="AG50" i="26" s="1"/>
  <c r="AF32" i="26" a="1"/>
  <c r="AF32" i="26" s="1"/>
  <c r="AG32" i="26" s="1"/>
  <c r="AF81" i="27" a="1"/>
  <c r="AF81" i="27" s="1"/>
  <c r="AG81" i="27" s="1"/>
  <c r="AF73" i="26" a="1"/>
  <c r="AF73" i="26" s="1"/>
  <c r="AG73" i="26" s="1"/>
  <c r="AF81" i="26" a="1"/>
  <c r="AF81" i="26" s="1"/>
  <c r="AG81" i="26" s="1"/>
  <c r="AF42" i="26" a="1"/>
  <c r="AF42" i="26" s="1"/>
  <c r="AG42" i="26" s="1"/>
  <c r="AF86" i="26" a="1"/>
  <c r="AF86" i="26" s="1"/>
  <c r="AG86" i="26" s="1"/>
  <c r="AF12" i="27" a="1"/>
  <c r="AF12" i="27" s="1"/>
  <c r="AG12" i="27" s="1"/>
  <c r="AF35" i="26" a="1"/>
  <c r="AF35" i="26" s="1"/>
  <c r="AG35" i="26" s="1"/>
  <c r="AF43" i="27" a="1"/>
  <c r="AF43" i="27" s="1"/>
  <c r="AG43" i="27" s="1"/>
  <c r="AF54" i="26" a="1"/>
  <c r="AF54" i="26" s="1"/>
  <c r="AG54" i="26" s="1"/>
  <c r="AF20" i="26" a="1"/>
  <c r="AF20" i="26" s="1"/>
  <c r="AG20" i="26" s="1"/>
  <c r="AF17" i="27" a="1"/>
  <c r="AF17" i="27" s="1"/>
  <c r="AG17" i="27" s="1"/>
  <c r="AF66" i="26" a="1"/>
  <c r="AF66" i="26" s="1"/>
  <c r="AG66" i="26" s="1"/>
  <c r="AF92" i="27" a="1"/>
  <c r="AF92" i="27" s="1"/>
  <c r="AG92" i="27" s="1"/>
  <c r="AF14" i="26" a="1"/>
  <c r="AF14" i="26" s="1"/>
  <c r="AG14" i="26" s="1"/>
  <c r="AF12" i="26" a="1"/>
  <c r="AF12" i="26" s="1"/>
  <c r="AG12" i="26" s="1"/>
  <c r="AF104" i="27" a="1"/>
  <c r="AF104" i="27" s="1"/>
  <c r="AG104" i="27" s="1"/>
  <c r="AF55" i="27" a="1"/>
  <c r="AF55" i="27" s="1"/>
  <c r="AG55" i="27" s="1"/>
  <c r="AF48" i="27" a="1"/>
  <c r="AF48" i="27" s="1"/>
  <c r="AG48" i="27" s="1"/>
  <c r="AF88" i="27" a="1"/>
  <c r="AF88" i="27" s="1"/>
  <c r="AG88" i="27" s="1"/>
  <c r="AF93" i="27" a="1"/>
  <c r="AF93" i="27" s="1"/>
  <c r="AG93" i="27" s="1"/>
  <c r="AF109" i="26" a="1"/>
  <c r="AF109" i="26" s="1"/>
  <c r="AG109" i="26" s="1"/>
  <c r="AF98" i="26" a="1"/>
  <c r="AF98" i="26" s="1"/>
  <c r="AG98" i="26" s="1"/>
  <c r="AF59" i="26" a="1"/>
  <c r="AF59" i="26" s="1"/>
  <c r="AG59" i="26" s="1"/>
  <c r="AF47" i="27" a="1"/>
  <c r="AF47" i="27" s="1"/>
  <c r="AG47" i="27" s="1"/>
  <c r="AF108" i="26" a="1"/>
  <c r="AF108" i="26" s="1"/>
  <c r="AG108" i="26" s="1"/>
  <c r="AF97" i="27" a="1"/>
  <c r="AF97" i="27" s="1"/>
  <c r="AG97" i="27" s="1"/>
  <c r="AF89" i="27" a="1"/>
  <c r="AF89" i="27" s="1"/>
  <c r="AG89" i="27" s="1"/>
  <c r="AF69" i="26" a="1"/>
  <c r="AF69" i="26" s="1"/>
  <c r="AG69" i="26" s="1"/>
  <c r="AF18" i="27" a="1"/>
  <c r="AF18" i="27" s="1"/>
  <c r="AG18" i="27" s="1"/>
  <c r="AF34" i="26" a="1"/>
  <c r="AF34" i="26" s="1"/>
  <c r="AG34" i="26" s="1"/>
  <c r="AF22" i="26" a="1"/>
  <c r="AF22" i="26" s="1"/>
  <c r="AG22" i="26" s="1"/>
  <c r="AF19" i="26" a="1"/>
  <c r="AF19" i="26" s="1"/>
  <c r="AG19" i="26" s="1"/>
  <c r="AF51" i="27" a="1"/>
  <c r="AF51" i="27" s="1"/>
  <c r="AG51" i="27" s="1"/>
  <c r="AF94" i="27" a="1"/>
  <c r="AF94" i="27" s="1"/>
  <c r="AG94" i="27" s="1"/>
  <c r="AF80" i="27" a="1"/>
  <c r="AF80" i="27" s="1"/>
  <c r="AG80" i="27" s="1"/>
  <c r="AF53" i="26" a="1"/>
  <c r="AF53" i="26" s="1"/>
  <c r="AG53" i="26" s="1"/>
  <c r="AF61" i="27" a="1"/>
  <c r="AF61" i="27" s="1"/>
  <c r="AG61" i="27" s="1"/>
  <c r="AF27" i="26" a="1"/>
  <c r="AF27" i="26" s="1"/>
  <c r="AG27" i="26" s="1"/>
  <c r="AF70" i="27" a="1"/>
  <c r="AF70" i="27" s="1"/>
  <c r="AG70" i="27" s="1"/>
  <c r="AF75" i="26" a="1"/>
  <c r="AF75" i="26" s="1"/>
  <c r="AG75" i="26" s="1"/>
  <c r="AF62" i="27" a="1"/>
  <c r="AF62" i="27" s="1"/>
  <c r="AG62" i="27" s="1"/>
  <c r="AF13" i="27" a="1"/>
  <c r="AF13" i="27" s="1"/>
  <c r="AG13" i="27" s="1"/>
  <c r="AF38" i="27" a="1"/>
  <c r="AF38" i="27" s="1"/>
  <c r="AG38" i="27" s="1"/>
  <c r="AF102" i="26" a="1"/>
  <c r="AF102" i="26" s="1"/>
  <c r="AG102" i="26" s="1"/>
  <c r="AF26" i="26" a="1"/>
  <c r="AF26" i="26" s="1"/>
  <c r="AG26" i="26" s="1"/>
  <c r="AF40" i="27" a="1"/>
  <c r="AF40" i="27" s="1"/>
  <c r="AG40" i="27" s="1"/>
  <c r="AF88" i="26" a="1"/>
  <c r="AF88" i="26" s="1"/>
  <c r="AG88" i="26" s="1"/>
  <c r="AF72" i="27" a="1"/>
  <c r="AF72" i="27" s="1"/>
  <c r="AG72" i="27" s="1"/>
  <c r="AF100" i="27" a="1"/>
  <c r="AF100" i="27" s="1"/>
  <c r="AG100" i="27" s="1"/>
  <c r="AF108" i="27" a="1"/>
  <c r="AF108" i="27" s="1"/>
  <c r="AG108" i="27" s="1"/>
  <c r="AF41" i="26" a="1"/>
  <c r="AF41" i="26" s="1"/>
  <c r="AG41" i="26" s="1"/>
  <c r="AF65" i="27" a="1"/>
  <c r="AF65" i="27" s="1"/>
  <c r="AG65" i="27" s="1"/>
  <c r="AF64" i="26" a="1"/>
  <c r="AF64" i="26" s="1"/>
  <c r="AG64" i="26" s="1"/>
  <c r="AF50" i="27" a="1"/>
  <c r="AF50" i="27" s="1"/>
  <c r="AG50" i="27" s="1"/>
  <c r="AF28" i="27" a="1"/>
  <c r="AF28" i="27" s="1"/>
  <c r="AG28" i="27" s="1"/>
  <c r="AF85" i="27" a="1"/>
  <c r="AF85" i="27" s="1"/>
  <c r="AG85" i="27" s="1"/>
  <c r="AF13" i="26" a="1"/>
  <c r="AF13" i="26" s="1"/>
  <c r="AG13" i="26" s="1"/>
  <c r="AF73" i="27" a="1"/>
  <c r="AF73" i="27" s="1"/>
  <c r="AG73" i="27" s="1"/>
  <c r="AF78" i="27" a="1"/>
  <c r="AF78" i="27" s="1"/>
  <c r="AG78" i="27" s="1"/>
  <c r="AF40" i="26" a="1"/>
  <c r="AF40" i="26" s="1"/>
  <c r="AG40" i="26" s="1"/>
  <c r="AF39" i="27" a="1"/>
  <c r="AF39" i="27" s="1"/>
  <c r="AG39" i="27" s="1"/>
  <c r="AF69" i="27" a="1"/>
  <c r="AF69" i="27" s="1"/>
  <c r="AG69" i="27" s="1"/>
  <c r="AF38" i="26" a="1"/>
  <c r="AF38" i="26" s="1"/>
  <c r="AG38" i="26" s="1"/>
  <c r="AF36" i="27" a="1"/>
  <c r="AF36" i="27" s="1"/>
  <c r="AG36" i="27" s="1"/>
  <c r="AF105" i="27" a="1"/>
  <c r="AF105" i="27" s="1"/>
  <c r="AG105" i="27" s="1"/>
  <c r="AF96" i="27" a="1"/>
  <c r="AF96" i="27" s="1"/>
  <c r="AG96" i="27" s="1"/>
  <c r="AF46" i="26" a="1"/>
  <c r="AF46" i="26" s="1"/>
  <c r="AG46" i="26" s="1"/>
  <c r="AF52" i="27" a="1"/>
  <c r="AF52" i="27" s="1"/>
  <c r="AG52" i="27" s="1"/>
  <c r="AF65" i="26" a="1"/>
  <c r="AF65" i="26" s="1"/>
  <c r="AG65" i="26" s="1"/>
  <c r="AF20" i="27" a="1"/>
  <c r="AF20" i="27" s="1"/>
  <c r="AG20" i="27" s="1"/>
  <c r="AF80" i="26" a="1"/>
  <c r="AF80" i="26" s="1"/>
  <c r="AG80" i="26" s="1"/>
  <c r="AF37" i="26" a="1"/>
  <c r="AF37" i="26" s="1"/>
  <c r="AG37" i="26" s="1"/>
  <c r="AF55" i="26" a="1"/>
  <c r="AF55" i="26" s="1"/>
  <c r="AG55" i="26" s="1"/>
  <c r="AF85" i="26" a="1"/>
  <c r="AF85" i="26" s="1"/>
  <c r="AG85" i="26" s="1"/>
  <c r="AF87" i="27" a="1"/>
  <c r="AF87" i="27" s="1"/>
  <c r="AG87" i="27" s="1"/>
  <c r="AF29" i="27" a="1"/>
  <c r="AF29" i="27" s="1"/>
  <c r="AG29" i="27" s="1"/>
  <c r="AF79" i="27" a="1"/>
  <c r="AF79" i="27" s="1"/>
  <c r="AG79" i="27" s="1"/>
  <c r="AF52" i="26" a="1"/>
  <c r="AF52" i="26" s="1"/>
  <c r="AG52" i="26" s="1"/>
  <c r="AF27" i="27" a="1"/>
  <c r="AF27" i="27" s="1"/>
  <c r="AG27" i="27" s="1"/>
  <c r="AF44" i="27" a="1"/>
  <c r="AF44" i="27" s="1"/>
  <c r="AG44" i="27" s="1"/>
  <c r="AF67" i="27" a="1"/>
  <c r="AF67" i="27" s="1"/>
  <c r="AG67" i="27" s="1"/>
  <c r="AF86" i="27" a="1"/>
  <c r="AF86" i="27" s="1"/>
  <c r="AG86" i="27" s="1"/>
  <c r="AF31" i="26" a="1"/>
  <c r="AF31" i="26" s="1"/>
  <c r="AG31" i="26" s="1"/>
  <c r="AF91" i="27" a="1"/>
  <c r="AF91" i="27" s="1"/>
  <c r="AG91" i="27" s="1"/>
  <c r="AF83" i="26" a="1"/>
  <c r="AF83" i="26" s="1"/>
  <c r="AG83" i="26" s="1"/>
  <c r="AF34" i="27" a="1"/>
  <c r="AF34" i="27" s="1"/>
  <c r="AG34" i="27" s="1"/>
  <c r="AF95" i="27" a="1"/>
  <c r="AF95" i="27" s="1"/>
  <c r="AG95" i="27" s="1"/>
  <c r="AF24" i="26" a="1"/>
  <c r="AF24" i="26" s="1"/>
  <c r="AG24" i="26" s="1"/>
  <c r="AF83" i="27" a="1"/>
  <c r="AF83" i="27" s="1"/>
  <c r="AG83" i="27" s="1"/>
  <c r="AF14" i="27" a="1"/>
  <c r="AF14" i="27" s="1"/>
  <c r="AG14" i="27" s="1"/>
  <c r="AF33" i="26" a="1"/>
  <c r="AF33" i="26" s="1"/>
  <c r="AG33" i="26" s="1"/>
  <c r="AF96" i="26" a="1"/>
  <c r="AF96" i="26" s="1"/>
  <c r="AG96" i="26" s="1"/>
  <c r="AF30" i="27" a="1"/>
  <c r="AF30" i="27" s="1"/>
  <c r="AG30" i="27" s="1"/>
  <c r="AF64" i="27" a="1"/>
  <c r="AF64" i="27" s="1"/>
  <c r="AG64" i="27" s="1"/>
  <c r="AF15" i="27" a="1"/>
  <c r="AF15" i="27" s="1"/>
  <c r="AG15" i="27" s="1"/>
  <c r="AF33" i="27" a="1"/>
  <c r="AF33" i="27" s="1"/>
  <c r="AG33" i="27" s="1"/>
  <c r="AF60" i="27" a="1"/>
  <c r="AF60" i="27" s="1"/>
  <c r="AG60" i="27" s="1"/>
  <c r="AF101" i="26" a="1"/>
  <c r="AF101" i="26" s="1"/>
  <c r="AG101" i="26" s="1"/>
  <c r="AF54" i="27" a="1"/>
  <c r="AF54" i="27" s="1"/>
  <c r="AG54" i="27" s="1"/>
  <c r="AF36" i="26" a="1"/>
  <c r="AF36" i="26" s="1"/>
  <c r="AG36" i="26" s="1"/>
  <c r="AF87" i="26" a="1"/>
  <c r="AF87" i="26" s="1"/>
  <c r="AG87" i="26" s="1"/>
  <c r="AF37" i="27" a="1"/>
  <c r="AF37" i="27" s="1"/>
  <c r="AG37" i="27" s="1"/>
  <c r="AF74" i="27" a="1"/>
  <c r="AF74" i="27" s="1"/>
  <c r="AG74" i="27" s="1"/>
  <c r="AF31" i="27" a="1"/>
  <c r="AF31" i="27" s="1"/>
  <c r="AG31" i="27" s="1"/>
  <c r="AF82" i="26" a="1"/>
  <c r="AF82" i="26" s="1"/>
  <c r="AG82" i="26" s="1"/>
  <c r="AF109" i="27" a="1"/>
  <c r="AF109" i="27" s="1"/>
  <c r="AG109" i="27" s="1"/>
  <c r="AF19" i="27" a="1"/>
  <c r="AF19" i="27" s="1"/>
  <c r="AG19" i="27" s="1"/>
  <c r="AF56" i="26" a="1"/>
  <c r="AF56" i="26" s="1"/>
  <c r="AG56" i="26" s="1"/>
  <c r="AF71" i="27" a="1"/>
  <c r="AF71" i="27" s="1"/>
  <c r="AG71" i="27" s="1"/>
  <c r="AF49" i="27" a="1"/>
  <c r="AF49" i="27" s="1"/>
  <c r="AG49" i="27" s="1"/>
  <c r="AF41" i="27" a="1"/>
  <c r="AF41" i="27" s="1"/>
  <c r="AG41" i="27" s="1"/>
  <c r="AF63" i="27" a="1"/>
  <c r="AF63" i="27" s="1"/>
  <c r="AG63" i="27" s="1"/>
  <c r="AF101" i="27" a="1"/>
  <c r="AF101" i="27" s="1"/>
  <c r="AG101" i="27" s="1"/>
  <c r="AF49" i="26" a="1"/>
  <c r="AF49" i="26" s="1"/>
  <c r="AG49" i="26" s="1"/>
  <c r="AF28" i="26" a="1"/>
  <c r="AF28" i="26" s="1"/>
  <c r="AG28" i="26" s="1"/>
  <c r="AF25" i="26" a="1"/>
  <c r="AF25" i="26" s="1"/>
  <c r="AG25" i="26" s="1"/>
  <c r="AF77" i="27" a="1"/>
  <c r="AF77" i="27" s="1"/>
  <c r="AG77" i="27" s="1"/>
  <c r="AF58" i="27" a="1"/>
  <c r="AF58" i="27" s="1"/>
  <c r="AG58" i="27" s="1"/>
  <c r="AF107" i="26" a="1"/>
  <c r="AF107" i="26" s="1"/>
  <c r="AG107" i="26" s="1"/>
  <c r="X86" i="27" a="1"/>
  <c r="X86" i="27" s="1"/>
  <c r="Y86" i="27" s="1"/>
  <c r="X85" i="27" a="1"/>
  <c r="X85" i="27" s="1"/>
  <c r="Y85" i="27" s="1"/>
  <c r="AF97" i="26" a="1"/>
  <c r="AF97" i="26" s="1"/>
  <c r="AG97" i="26" s="1"/>
  <c r="AF44" i="26" a="1"/>
  <c r="AF44" i="26" s="1"/>
  <c r="AG44" i="26" s="1"/>
  <c r="I31" i="24"/>
  <c r="G19" i="24"/>
  <c r="I15" i="24"/>
  <c r="F10" i="26"/>
  <c r="X68" i="26" a="1"/>
  <c r="X68" i="26" s="1"/>
  <c r="Y68" i="26" s="1"/>
  <c r="AG111" i="26"/>
  <c r="S10" i="26"/>
  <c r="X104" i="27" a="1"/>
  <c r="X104" i="27" s="1"/>
  <c r="Y104" i="27" s="1"/>
  <c r="X49" i="26" a="1"/>
  <c r="X49" i="26" s="1"/>
  <c r="Y49" i="26" s="1"/>
  <c r="X29" i="27" a="1"/>
  <c r="X29" i="27" s="1"/>
  <c r="Y29" i="27" s="1"/>
  <c r="E6" i="27"/>
  <c r="D6" i="27" s="1"/>
  <c r="X64" i="27" a="1"/>
  <c r="X64" i="27" s="1"/>
  <c r="Y64" i="27" s="1"/>
  <c r="X83" i="26" a="1"/>
  <c r="X83" i="26" s="1"/>
  <c r="Y83" i="26" s="1"/>
  <c r="X28" i="27" a="1"/>
  <c r="X28" i="27" s="1"/>
  <c r="Y28" i="27" s="1"/>
  <c r="X14" i="27" a="1"/>
  <c r="X14" i="27" s="1"/>
  <c r="Y14" i="27" s="1"/>
  <c r="X63" i="27" a="1"/>
  <c r="X63" i="27" s="1"/>
  <c r="Y63" i="27" s="1"/>
  <c r="X37" i="26" a="1"/>
  <c r="X37" i="26" s="1"/>
  <c r="Y37" i="26" s="1"/>
  <c r="X20" i="26" a="1"/>
  <c r="X20" i="26" s="1"/>
  <c r="Y20" i="26" s="1"/>
  <c r="X63" i="26" a="1"/>
  <c r="X63" i="26" s="1"/>
  <c r="Y63" i="26" s="1"/>
  <c r="X19" i="26" a="1"/>
  <c r="X19" i="26" s="1"/>
  <c r="Y19" i="26" s="1"/>
  <c r="X68" i="27" a="1"/>
  <c r="X68" i="27" s="1"/>
  <c r="Y68" i="27" s="1"/>
  <c r="F68" i="27" s="1"/>
  <c r="J63" i="28" s="1"/>
  <c r="X32" i="27" a="1"/>
  <c r="X32" i="27" s="1"/>
  <c r="Y32" i="27" s="1"/>
  <c r="H88" i="26"/>
  <c r="X66" i="27" a="1"/>
  <c r="X66" i="27" s="1"/>
  <c r="Y66" i="27" s="1"/>
  <c r="X24" i="26" a="1"/>
  <c r="X24" i="26" s="1"/>
  <c r="Y24" i="26" s="1"/>
  <c r="X71" i="27" a="1"/>
  <c r="X71" i="27" s="1"/>
  <c r="Y71" i="27" s="1"/>
  <c r="X57" i="26" a="1"/>
  <c r="X57" i="26" s="1"/>
  <c r="Y57" i="26" s="1"/>
  <c r="X25" i="26" a="1"/>
  <c r="X25" i="26" s="1"/>
  <c r="Y25" i="26" s="1"/>
  <c r="X106" i="27" a="1"/>
  <c r="X106" i="27" s="1"/>
  <c r="Y106" i="27" s="1"/>
  <c r="F106" i="27" s="1"/>
  <c r="J101" i="28" s="1"/>
  <c r="X44" i="26" a="1"/>
  <c r="X44" i="26" s="1"/>
  <c r="Y44" i="26" s="1"/>
  <c r="X14" i="26" a="1"/>
  <c r="X14" i="26" s="1"/>
  <c r="Y14" i="26" s="1"/>
  <c r="X15" i="26" a="1"/>
  <c r="X15" i="26" s="1"/>
  <c r="Y15" i="26" s="1"/>
  <c r="X59" i="26" a="1"/>
  <c r="X59" i="26" s="1"/>
  <c r="Y59" i="26" s="1"/>
  <c r="X58" i="26" a="1"/>
  <c r="X58" i="26" s="1"/>
  <c r="Y58" i="26" s="1"/>
  <c r="X78" i="26" a="1"/>
  <c r="X78" i="26" s="1"/>
  <c r="Y78" i="26" s="1"/>
  <c r="X35" i="26" a="1"/>
  <c r="X35" i="26" s="1"/>
  <c r="Y35" i="26" s="1"/>
  <c r="X30" i="27" a="1"/>
  <c r="X30" i="27" s="1"/>
  <c r="Y30" i="27" s="1"/>
  <c r="X52" i="26" a="1"/>
  <c r="X52" i="26" s="1"/>
  <c r="Y52" i="26" s="1"/>
  <c r="X81" i="27" a="1"/>
  <c r="X81" i="27" s="1"/>
  <c r="Y81" i="27" s="1"/>
  <c r="X94" i="26" a="1"/>
  <c r="X94" i="26" s="1"/>
  <c r="Y94" i="26" s="1"/>
  <c r="X18" i="26" a="1"/>
  <c r="X18" i="26" s="1"/>
  <c r="Y18" i="26" s="1"/>
  <c r="X102" i="26" a="1"/>
  <c r="X102" i="26" s="1"/>
  <c r="Y102" i="26" s="1"/>
  <c r="X101" i="26" a="1"/>
  <c r="X101" i="26" s="1"/>
  <c r="Y101" i="26" s="1"/>
  <c r="X91" i="26" a="1"/>
  <c r="X91" i="26" s="1"/>
  <c r="Y91" i="26" s="1"/>
  <c r="X98" i="27" a="1"/>
  <c r="X98" i="27" s="1"/>
  <c r="Y98" i="27" s="1"/>
  <c r="X93" i="27" a="1"/>
  <c r="X93" i="27" s="1"/>
  <c r="Y93" i="27" s="1"/>
  <c r="X13" i="27" a="1"/>
  <c r="X13" i="27" s="1"/>
  <c r="Y13" i="27" s="1"/>
  <c r="X54" i="26" a="1"/>
  <c r="X54" i="26" s="1"/>
  <c r="Y54" i="26" s="1"/>
  <c r="X36" i="26" a="1"/>
  <c r="X36" i="26" s="1"/>
  <c r="Y36" i="26" s="1"/>
  <c r="X62" i="26" a="1"/>
  <c r="X62" i="26" s="1"/>
  <c r="Y62" i="26" s="1"/>
  <c r="X70" i="27" a="1"/>
  <c r="X70" i="27" s="1"/>
  <c r="Y70" i="27" s="1"/>
  <c r="X54" i="27" a="1"/>
  <c r="X54" i="27" s="1"/>
  <c r="Y54" i="27" s="1"/>
  <c r="X80" i="27" a="1"/>
  <c r="X80" i="27" s="1"/>
  <c r="Y80" i="27" s="1"/>
  <c r="X95" i="27" a="1"/>
  <c r="X95" i="27" s="1"/>
  <c r="Y95" i="27" s="1"/>
  <c r="X15" i="27" a="1"/>
  <c r="X15" i="27" s="1"/>
  <c r="Y15" i="27" s="1"/>
  <c r="X26" i="27" a="1"/>
  <c r="X26" i="27" s="1"/>
  <c r="Y26" i="27" s="1"/>
  <c r="F26" i="27" s="1"/>
  <c r="J21" i="28" s="1"/>
  <c r="X55" i="27" a="1"/>
  <c r="X55" i="27" s="1"/>
  <c r="Y55" i="27" s="1"/>
  <c r="X60" i="26" a="1"/>
  <c r="X60" i="26" s="1"/>
  <c r="Y60" i="26" s="1"/>
  <c r="X100" i="26" a="1"/>
  <c r="X100" i="26" s="1"/>
  <c r="Y100" i="26" s="1"/>
  <c r="X97" i="27" a="1"/>
  <c r="X97" i="27" s="1"/>
  <c r="Y97" i="27" s="1"/>
  <c r="X35" i="27" a="1"/>
  <c r="X35" i="27" s="1"/>
  <c r="Y35" i="27" s="1"/>
  <c r="X107" i="26" a="1"/>
  <c r="X107" i="26" s="1"/>
  <c r="Y107" i="26" s="1"/>
  <c r="X72" i="26" a="1"/>
  <c r="X72" i="26" s="1"/>
  <c r="Y72" i="26" s="1"/>
  <c r="X99" i="26" a="1"/>
  <c r="X99" i="26" s="1"/>
  <c r="Y99" i="26" s="1"/>
  <c r="X71" i="26" a="1"/>
  <c r="X71" i="26" s="1"/>
  <c r="Y71" i="26" s="1"/>
  <c r="X47" i="26" a="1"/>
  <c r="X47" i="26" s="1"/>
  <c r="Y47" i="26" s="1"/>
  <c r="X13" i="26" a="1"/>
  <c r="X13" i="26" s="1"/>
  <c r="Y13" i="26" s="1"/>
  <c r="X53" i="26" a="1"/>
  <c r="X53" i="26" s="1"/>
  <c r="Y53" i="26" s="1"/>
  <c r="X90" i="26" a="1"/>
  <c r="X90" i="26" s="1"/>
  <c r="Y90" i="26" s="1"/>
  <c r="X82" i="27" a="1"/>
  <c r="X82" i="27" s="1"/>
  <c r="Y82" i="27" s="1"/>
  <c r="F82" i="27" s="1"/>
  <c r="J77" i="28" s="1"/>
  <c r="X108" i="26" a="1"/>
  <c r="X108" i="26" s="1"/>
  <c r="Y108" i="26" s="1"/>
  <c r="X37" i="27" a="1"/>
  <c r="X37" i="27" s="1"/>
  <c r="Y37" i="27" s="1"/>
  <c r="X98" i="26" a="1"/>
  <c r="X98" i="26" s="1"/>
  <c r="Y98" i="26" s="1"/>
  <c r="X27" i="26" a="1"/>
  <c r="X27" i="26" s="1"/>
  <c r="Y27" i="26" s="1"/>
  <c r="X30" i="26" a="1"/>
  <c r="X30" i="26" s="1"/>
  <c r="Y30" i="26" s="1"/>
  <c r="X84" i="26" a="1"/>
  <c r="X84" i="26" s="1"/>
  <c r="Y84" i="26" s="1"/>
  <c r="X67" i="26" a="1"/>
  <c r="X67" i="26" s="1"/>
  <c r="Y67" i="26" s="1"/>
  <c r="X96" i="27" a="1"/>
  <c r="X96" i="27" s="1"/>
  <c r="Y96" i="27" s="1"/>
  <c r="X47" i="27" a="1"/>
  <c r="X47" i="27" s="1"/>
  <c r="Y47" i="27" s="1"/>
  <c r="X53" i="27" a="1"/>
  <c r="X53" i="27" s="1"/>
  <c r="Y53" i="27" s="1"/>
  <c r="X88" i="26" a="1"/>
  <c r="X88" i="26" s="1"/>
  <c r="Y88" i="26" s="1"/>
  <c r="X101" i="27" a="1"/>
  <c r="X101" i="27" s="1"/>
  <c r="Y101" i="27" s="1"/>
  <c r="X88" i="27" a="1"/>
  <c r="X88" i="27" s="1"/>
  <c r="Y88" i="27" s="1"/>
  <c r="X76" i="26" a="1"/>
  <c r="X76" i="26" s="1"/>
  <c r="Y76" i="26" s="1"/>
  <c r="X38" i="27" a="1"/>
  <c r="X38" i="27" s="1"/>
  <c r="Y38" i="27" s="1"/>
  <c r="X102" i="27" a="1"/>
  <c r="X102" i="27" s="1"/>
  <c r="Y102" i="27" s="1"/>
  <c r="X99" i="27" a="1"/>
  <c r="X99" i="27" s="1"/>
  <c r="Y99" i="27" s="1"/>
  <c r="X89" i="26" a="1"/>
  <c r="X89" i="26" s="1"/>
  <c r="Y89" i="26" s="1"/>
  <c r="X29" i="26" a="1"/>
  <c r="X29" i="26" s="1"/>
  <c r="Y29" i="26" s="1"/>
  <c r="X44" i="27" a="1"/>
  <c r="X44" i="27" s="1"/>
  <c r="Y44" i="27" s="1"/>
  <c r="X46" i="27" a="1"/>
  <c r="X46" i="27" s="1"/>
  <c r="Y46" i="27" s="1"/>
  <c r="X17" i="27" a="1"/>
  <c r="X17" i="27" s="1"/>
  <c r="Y17" i="27" s="1"/>
  <c r="X82" i="26" a="1"/>
  <c r="X82" i="26" s="1"/>
  <c r="Y82" i="26" s="1"/>
  <c r="X79" i="26" a="1"/>
  <c r="X79" i="26" s="1"/>
  <c r="Y79" i="26" s="1"/>
  <c r="X105" i="26" a="1"/>
  <c r="X105" i="26" s="1"/>
  <c r="Y105" i="26" s="1"/>
  <c r="F105" i="26" s="1"/>
  <c r="G100" i="28" s="1"/>
  <c r="X77" i="26" a="1"/>
  <c r="X77" i="26" s="1"/>
  <c r="Y77" i="26" s="1"/>
  <c r="X16" i="27" a="1"/>
  <c r="X16" i="27" s="1"/>
  <c r="Y16" i="27" s="1"/>
  <c r="F16" i="27" s="1"/>
  <c r="J11" i="28" s="1"/>
  <c r="X91" i="27" a="1"/>
  <c r="X91" i="27" s="1"/>
  <c r="Y91" i="27" s="1"/>
  <c r="X21" i="26" a="1"/>
  <c r="X21" i="26" s="1"/>
  <c r="Y21" i="26" s="1"/>
  <c r="X85" i="26" a="1"/>
  <c r="X85" i="26" s="1"/>
  <c r="Y85" i="26" s="1"/>
  <c r="X32" i="26" a="1"/>
  <c r="X32" i="26" s="1"/>
  <c r="Y32" i="26" s="1"/>
  <c r="X90" i="27" a="1"/>
  <c r="X90" i="27" s="1"/>
  <c r="Y90" i="27" s="1"/>
  <c r="X74" i="27" a="1"/>
  <c r="X74" i="27" s="1"/>
  <c r="Y74" i="27" s="1"/>
  <c r="D10" i="27"/>
  <c r="X73" i="27" a="1"/>
  <c r="X73" i="27" s="1"/>
  <c r="Y73" i="27" s="1"/>
  <c r="X70" i="26" a="1"/>
  <c r="X70" i="26" s="1"/>
  <c r="Y70" i="26" s="1"/>
  <c r="X46" i="26" a="1"/>
  <c r="X46" i="26" s="1"/>
  <c r="Y46" i="26" s="1"/>
  <c r="X104" i="26" a="1"/>
  <c r="X104" i="26" s="1"/>
  <c r="Y104" i="26" s="1"/>
  <c r="F104" i="26" s="1"/>
  <c r="G99" i="28" s="1"/>
  <c r="X41" i="27" a="1"/>
  <c r="X41" i="27" s="1"/>
  <c r="Y41" i="27" s="1"/>
  <c r="X64" i="26" a="1"/>
  <c r="X64" i="26" s="1"/>
  <c r="Y64" i="26" s="1"/>
  <c r="X42" i="26" a="1"/>
  <c r="X42" i="26" s="1"/>
  <c r="Y42" i="26" s="1"/>
  <c r="X52" i="27" a="1"/>
  <c r="X52" i="27" s="1"/>
  <c r="Y52" i="27" s="1"/>
  <c r="X48" i="27" a="1"/>
  <c r="X48" i="27" s="1"/>
  <c r="Y48" i="27" s="1"/>
  <c r="X50" i="27" a="1"/>
  <c r="X50" i="27" s="1"/>
  <c r="Y50" i="27" s="1"/>
  <c r="X40" i="27" a="1"/>
  <c r="X40" i="27" s="1"/>
  <c r="Y40" i="27" s="1"/>
  <c r="X12" i="26" a="1"/>
  <c r="X12" i="26" s="1"/>
  <c r="Y12" i="26" s="1"/>
  <c r="F12" i="26" s="1"/>
  <c r="X94" i="27" a="1"/>
  <c r="X94" i="27" s="1"/>
  <c r="Y94" i="27" s="1"/>
  <c r="X31" i="26" a="1"/>
  <c r="X31" i="26" s="1"/>
  <c r="Y31" i="26" s="1"/>
  <c r="X25" i="27" a="1"/>
  <c r="X25" i="27" s="1"/>
  <c r="Y25" i="27" s="1"/>
  <c r="X22" i="26" a="1"/>
  <c r="X22" i="26" s="1"/>
  <c r="Y22" i="26" s="1"/>
  <c r="X41" i="26" a="1"/>
  <c r="X41" i="26" s="1"/>
  <c r="Y41" i="26" s="1"/>
  <c r="X95" i="26" a="1"/>
  <c r="X95" i="26" s="1"/>
  <c r="Y95" i="26" s="1"/>
  <c r="F95" i="26" s="1"/>
  <c r="G90" i="28" s="1"/>
  <c r="X48" i="26" a="1"/>
  <c r="X48" i="26" s="1"/>
  <c r="Y48" i="26" s="1"/>
  <c r="X61" i="27" a="1"/>
  <c r="X61" i="27" s="1"/>
  <c r="Y61" i="27" s="1"/>
  <c r="X40" i="26" a="1"/>
  <c r="X40" i="26" s="1"/>
  <c r="Y40" i="26" s="1"/>
  <c r="X97" i="26" a="1"/>
  <c r="X97" i="26" s="1"/>
  <c r="Y97" i="26" s="1"/>
  <c r="X81" i="26" a="1"/>
  <c r="X81" i="26" s="1"/>
  <c r="Y81" i="26" s="1"/>
  <c r="X21" i="27" a="1"/>
  <c r="X21" i="27" s="1"/>
  <c r="Y21" i="27" s="1"/>
  <c r="X50" i="26" a="1"/>
  <c r="X50" i="26" s="1"/>
  <c r="Y50" i="26" s="1"/>
  <c r="X38" i="26" a="1"/>
  <c r="X38" i="26" s="1"/>
  <c r="Y38" i="26" s="1"/>
  <c r="X110" i="27" a="1"/>
  <c r="X110" i="27" s="1"/>
  <c r="Y110" i="27" s="1"/>
  <c r="F110" i="27" s="1"/>
  <c r="J105" i="28" s="1"/>
  <c r="X109" i="27" a="1"/>
  <c r="X109" i="27" s="1"/>
  <c r="Y109" i="27" s="1"/>
  <c r="X65" i="26" a="1"/>
  <c r="X65" i="26" s="1"/>
  <c r="Y65" i="26" s="1"/>
  <c r="X69" i="26" a="1"/>
  <c r="X69" i="26" s="1"/>
  <c r="Y69" i="26" s="1"/>
  <c r="X28" i="26" a="1"/>
  <c r="X28" i="26" s="1"/>
  <c r="Y28" i="26" s="1"/>
  <c r="H82" i="26"/>
  <c r="H41" i="26"/>
  <c r="X34" i="26" a="1"/>
  <c r="X34" i="26" s="1"/>
  <c r="Y34" i="26" s="1"/>
  <c r="X17" i="26" a="1"/>
  <c r="X17" i="26" s="1"/>
  <c r="Y17" i="26" s="1"/>
  <c r="X93" i="26" a="1"/>
  <c r="X93" i="26" s="1"/>
  <c r="Y93" i="26" s="1"/>
  <c r="X33" i="26" a="1"/>
  <c r="X33" i="26" s="1"/>
  <c r="Y33" i="26" s="1"/>
  <c r="X58" i="27" a="1"/>
  <c r="X58" i="27" s="1"/>
  <c r="Y58" i="27" s="1"/>
  <c r="X59" i="27" a="1"/>
  <c r="X59" i="27" s="1"/>
  <c r="Y59" i="27" s="1"/>
  <c r="X55" i="26" a="1"/>
  <c r="X55" i="26" s="1"/>
  <c r="Y55" i="26" s="1"/>
  <c r="X105" i="27" a="1"/>
  <c r="X105" i="27" s="1"/>
  <c r="Y105" i="27" s="1"/>
  <c r="X79" i="27" a="1"/>
  <c r="X79" i="27" s="1"/>
  <c r="Y79" i="27" s="1"/>
  <c r="X49" i="27" a="1"/>
  <c r="X49" i="27" s="1"/>
  <c r="Y49" i="27" s="1"/>
  <c r="X51" i="27" a="1"/>
  <c r="X51" i="27" s="1"/>
  <c r="Y51" i="27" s="1"/>
  <c r="X33" i="27" a="1"/>
  <c r="X33" i="27" s="1"/>
  <c r="Y33" i="27" s="1"/>
  <c r="X36" i="27" a="1"/>
  <c r="X36" i="27" s="1"/>
  <c r="Y36" i="27" s="1"/>
  <c r="X43" i="26" a="1"/>
  <c r="X43" i="26" s="1"/>
  <c r="Y43" i="26" s="1"/>
  <c r="X43" i="27" a="1"/>
  <c r="X43" i="27" s="1"/>
  <c r="Y43" i="27" s="1"/>
  <c r="X61" i="26" a="1"/>
  <c r="X61" i="26" s="1"/>
  <c r="Y61" i="26" s="1"/>
  <c r="X103" i="27" a="1"/>
  <c r="X103" i="27" s="1"/>
  <c r="Y103" i="27" s="1"/>
  <c r="X27" i="27" a="1"/>
  <c r="X27" i="27" s="1"/>
  <c r="Y27" i="27" s="1"/>
  <c r="X86" i="26" a="1"/>
  <c r="X86" i="26" s="1"/>
  <c r="Y86" i="26" s="1"/>
  <c r="X103" i="26" a="1"/>
  <c r="X103" i="26" s="1"/>
  <c r="Y103" i="26" s="1"/>
  <c r="F103" i="26" s="1"/>
  <c r="G98" i="28" s="1"/>
  <c r="X18" i="27" a="1"/>
  <c r="X18" i="27" s="1"/>
  <c r="Y18" i="27" s="1"/>
  <c r="X42" i="27" a="1"/>
  <c r="X42" i="27" s="1"/>
  <c r="Y42" i="27" s="1"/>
  <c r="X89" i="27" a="1"/>
  <c r="X89" i="27" s="1"/>
  <c r="Y89" i="27" s="1"/>
  <c r="X69" i="27" a="1"/>
  <c r="X69" i="27" s="1"/>
  <c r="Y69" i="27" s="1"/>
  <c r="X60" i="27" a="1"/>
  <c r="X60" i="27" s="1"/>
  <c r="Y60" i="27" s="1"/>
  <c r="X92" i="26" a="1"/>
  <c r="X92" i="26" s="1"/>
  <c r="Y92" i="26" s="1"/>
  <c r="X20" i="27" a="1"/>
  <c r="X20" i="27" s="1"/>
  <c r="Y20" i="27" s="1"/>
  <c r="X106" i="26" a="1"/>
  <c r="X106" i="26" s="1"/>
  <c r="Y106" i="26" s="1"/>
  <c r="X45" i="26" a="1"/>
  <c r="X45" i="26" s="1"/>
  <c r="Y45" i="26" s="1"/>
  <c r="X75" i="27" a="1"/>
  <c r="X75" i="27" s="1"/>
  <c r="Y75" i="27" s="1"/>
  <c r="X100" i="27" a="1"/>
  <c r="X100" i="27" s="1"/>
  <c r="Y100" i="27" s="1"/>
  <c r="X56" i="27" a="1"/>
  <c r="X56" i="27" s="1"/>
  <c r="Y56" i="27" s="1"/>
  <c r="X75" i="26" a="1"/>
  <c r="X75" i="26" s="1"/>
  <c r="Y75" i="26" s="1"/>
  <c r="X51" i="26" a="1"/>
  <c r="X51" i="26" s="1"/>
  <c r="Y51" i="26" s="1"/>
  <c r="X77" i="27" a="1"/>
  <c r="X77" i="27" s="1"/>
  <c r="Y77" i="27" s="1"/>
  <c r="X84" i="27" a="1"/>
  <c r="X84" i="27" s="1"/>
  <c r="Y84" i="27" s="1"/>
  <c r="X24" i="27" a="1"/>
  <c r="X24" i="27" s="1"/>
  <c r="Y24" i="27" s="1"/>
  <c r="X12" i="27" a="1"/>
  <c r="X12" i="27" s="1"/>
  <c r="Y12" i="27" s="1"/>
  <c r="F12" i="27" s="1"/>
  <c r="X26" i="26" a="1"/>
  <c r="X26" i="26" s="1"/>
  <c r="Y26" i="26" s="1"/>
  <c r="X16" i="26" a="1"/>
  <c r="X16" i="26" s="1"/>
  <c r="Y16" i="26" s="1"/>
  <c r="X67" i="27" a="1"/>
  <c r="X67" i="27" s="1"/>
  <c r="Y67" i="27" s="1"/>
  <c r="X22" i="27" a="1"/>
  <c r="X22" i="27" s="1"/>
  <c r="Y22" i="27" s="1"/>
  <c r="X31" i="27" a="1"/>
  <c r="X31" i="27" s="1"/>
  <c r="Y31" i="27" s="1"/>
  <c r="X19" i="27" a="1"/>
  <c r="X19" i="27" s="1"/>
  <c r="Y19" i="27" s="1"/>
  <c r="X96" i="26" a="1"/>
  <c r="X96" i="26" s="1"/>
  <c r="Y96" i="26" s="1"/>
  <c r="X87" i="26" a="1"/>
  <c r="X87" i="26" s="1"/>
  <c r="Y87" i="26" s="1"/>
  <c r="X73" i="26" a="1"/>
  <c r="X73" i="26" s="1"/>
  <c r="Y73" i="26" s="1"/>
  <c r="X56" i="26" a="1"/>
  <c r="X56" i="26" s="1"/>
  <c r="Y56" i="26" s="1"/>
  <c r="X107" i="27" a="1"/>
  <c r="X107" i="27" s="1"/>
  <c r="Y107" i="27" s="1"/>
  <c r="X83" i="27" a="1"/>
  <c r="X83" i="27" s="1"/>
  <c r="Y83" i="27" s="1"/>
  <c r="X110" i="26" a="1"/>
  <c r="X110" i="26" s="1"/>
  <c r="Y110" i="26" s="1"/>
  <c r="X66" i="26" a="1"/>
  <c r="X66" i="26" s="1"/>
  <c r="Y66" i="26" s="1"/>
  <c r="X39" i="26" a="1"/>
  <c r="X39" i="26" s="1"/>
  <c r="Y39" i="26" s="1"/>
  <c r="X34" i="27" a="1"/>
  <c r="X34" i="27" s="1"/>
  <c r="Y34" i="27" s="1"/>
  <c r="X23" i="26" a="1"/>
  <c r="X23" i="26" s="1"/>
  <c r="Y23" i="26" s="1"/>
  <c r="X72" i="27" a="1"/>
  <c r="X72" i="27" s="1"/>
  <c r="Y72" i="27" s="1"/>
  <c r="X109" i="26" a="1"/>
  <c r="X109" i="26" s="1"/>
  <c r="Y109" i="26" s="1"/>
  <c r="X80" i="26" a="1"/>
  <c r="X80" i="26" s="1"/>
  <c r="Y80" i="26" s="1"/>
  <c r="X87" i="27" a="1"/>
  <c r="X87" i="27" s="1"/>
  <c r="Y87" i="27" s="1"/>
  <c r="H104" i="26"/>
  <c r="X92" i="27" a="1"/>
  <c r="X92" i="27" s="1"/>
  <c r="Y92" i="27" s="1"/>
  <c r="X62" i="27" a="1"/>
  <c r="X62" i="27" s="1"/>
  <c r="Y62" i="27" s="1"/>
  <c r="X78" i="27" a="1"/>
  <c r="X78" i="27" s="1"/>
  <c r="Y78" i="27" s="1"/>
  <c r="X23" i="27" a="1"/>
  <c r="X23" i="27" s="1"/>
  <c r="Y23" i="27" s="1"/>
  <c r="X108" i="27" a="1"/>
  <c r="X108" i="27" s="1"/>
  <c r="Y108" i="27" s="1"/>
  <c r="X65" i="27" a="1"/>
  <c r="X65" i="27" s="1"/>
  <c r="Y65" i="27" s="1"/>
  <c r="Y111" i="26"/>
  <c r="X57" i="27" a="1"/>
  <c r="X57" i="27" s="1"/>
  <c r="Y57" i="27" s="1"/>
  <c r="X76" i="27" a="1"/>
  <c r="X76" i="27" s="1"/>
  <c r="Y76" i="27" s="1"/>
  <c r="X39" i="27" a="1"/>
  <c r="X39" i="27" s="1"/>
  <c r="Y39" i="27" s="1"/>
  <c r="Y74" i="26"/>
  <c r="H70" i="23"/>
  <c r="L69" i="23" s="1" a="1"/>
  <c r="L69" i="23" s="1"/>
  <c r="M69" i="23" s="1"/>
  <c r="H60" i="23"/>
  <c r="J59" i="23" s="1" a="1"/>
  <c r="J59" i="23" s="1"/>
  <c r="K59" i="23" s="1"/>
  <c r="H111" i="23"/>
  <c r="J110" i="23" s="1" a="1"/>
  <c r="J110" i="23" s="1"/>
  <c r="K110" i="23" s="1"/>
  <c r="H107" i="23"/>
  <c r="H43" i="23"/>
  <c r="H86" i="23"/>
  <c r="H50" i="23"/>
  <c r="J49" i="23" s="1" a="1"/>
  <c r="J49" i="23" s="1"/>
  <c r="K49" i="23" s="1"/>
  <c r="H102" i="23"/>
  <c r="H81" i="23"/>
  <c r="L80" i="23" s="1" a="1"/>
  <c r="L80" i="23" s="1"/>
  <c r="M80" i="23" s="1"/>
  <c r="H17" i="23"/>
  <c r="H12" i="23"/>
  <c r="L12" i="23" s="1" a="1"/>
  <c r="L12" i="23" s="1"/>
  <c r="M12" i="23" s="1"/>
  <c r="H56" i="23"/>
  <c r="L56" i="23" s="1" a="1"/>
  <c r="L56" i="23" s="1"/>
  <c r="M56" i="23" s="1"/>
  <c r="H37" i="23"/>
  <c r="J36" i="23" s="1" a="1"/>
  <c r="J36" i="23" s="1"/>
  <c r="K36" i="23" s="1"/>
  <c r="H32" i="23"/>
  <c r="J31" i="23" s="1" a="1"/>
  <c r="J31" i="23" s="1"/>
  <c r="K31" i="23" s="1"/>
  <c r="H93" i="23"/>
  <c r="J92" i="23" s="1" a="1"/>
  <c r="J92" i="23" s="1"/>
  <c r="K92" i="23" s="1"/>
  <c r="H29" i="23"/>
  <c r="L28" i="23" s="1" a="1"/>
  <c r="L28" i="23" s="1"/>
  <c r="M28" i="23" s="1"/>
  <c r="H38" i="23"/>
  <c r="H52" i="23"/>
  <c r="J52" i="23" s="1" a="1"/>
  <c r="J52" i="23" s="1"/>
  <c r="K52" i="23" s="1"/>
  <c r="H87" i="23"/>
  <c r="H99" i="23"/>
  <c r="J99" i="23" s="1" a="1"/>
  <c r="J99" i="23" s="1"/>
  <c r="K99" i="23" s="1"/>
  <c r="H35" i="23"/>
  <c r="J35" i="23" s="1" a="1"/>
  <c r="J35" i="23" s="1"/>
  <c r="K35" i="23" s="1"/>
  <c r="H106" i="23"/>
  <c r="J105" i="23" s="1" a="1"/>
  <c r="J105" i="23" s="1"/>
  <c r="K105" i="23" s="1"/>
  <c r="H42" i="23"/>
  <c r="H62" i="23"/>
  <c r="L62" i="23" s="1" a="1"/>
  <c r="L62" i="23" s="1"/>
  <c r="M62" i="23" s="1"/>
  <c r="H73" i="23"/>
  <c r="L72" i="23" s="1" a="1"/>
  <c r="L72" i="23" s="1"/>
  <c r="M72" i="23" s="1"/>
  <c r="H18" i="23"/>
  <c r="L18" i="23" s="1" a="1"/>
  <c r="L18" i="23" s="1"/>
  <c r="M18" i="23" s="1"/>
  <c r="H101" i="23"/>
  <c r="L100" i="23" s="1" a="1"/>
  <c r="L100" i="23" s="1"/>
  <c r="M100" i="23" s="1"/>
  <c r="H16" i="23"/>
  <c r="H85" i="23"/>
  <c r="J84" i="23" s="1" a="1"/>
  <c r="J84" i="23" s="1"/>
  <c r="K84" i="23" s="1"/>
  <c r="H21" i="23"/>
  <c r="J21" i="23" s="1" a="1"/>
  <c r="J21" i="23" s="1"/>
  <c r="K21" i="23" s="1"/>
  <c r="H108" i="23"/>
  <c r="J108" i="23" s="1" a="1"/>
  <c r="J108" i="23" s="1"/>
  <c r="K108" i="23" s="1"/>
  <c r="H44" i="23"/>
  <c r="J44" i="23" s="1" a="1"/>
  <c r="J44" i="23" s="1"/>
  <c r="K44" i="23" s="1"/>
  <c r="H47" i="23"/>
  <c r="J47" i="23" s="1" a="1"/>
  <c r="J47" i="23" s="1"/>
  <c r="K47" i="23" s="1"/>
  <c r="H91" i="23"/>
  <c r="L91" i="23" s="1" a="1"/>
  <c r="L91" i="23" s="1"/>
  <c r="M91" i="23" s="1"/>
  <c r="H27" i="23"/>
  <c r="L26" i="23" s="1" a="1"/>
  <c r="L26" i="23" s="1"/>
  <c r="M26" i="23" s="1"/>
  <c r="H98" i="23"/>
  <c r="J98" i="23" s="1" a="1"/>
  <c r="J98" i="23" s="1"/>
  <c r="K98" i="23" s="1"/>
  <c r="H34" i="23"/>
  <c r="J33" i="23" s="1" a="1"/>
  <c r="J33" i="23" s="1"/>
  <c r="K33" i="23" s="1"/>
  <c r="H46" i="23"/>
  <c r="J45" i="23" s="1" a="1"/>
  <c r="J45" i="23" s="1"/>
  <c r="K45" i="23" s="1"/>
  <c r="H65" i="23"/>
  <c r="J65" i="23" s="1" a="1"/>
  <c r="J65" i="23" s="1"/>
  <c r="K65" i="23" s="1"/>
  <c r="H88" i="23"/>
  <c r="L88" i="23" s="1" a="1"/>
  <c r="L88" i="23" s="1"/>
  <c r="M88" i="23" s="1"/>
  <c r="H82" i="23"/>
  <c r="L82" i="23" s="1" a="1"/>
  <c r="L82" i="23" s="1"/>
  <c r="M82" i="23" s="1"/>
  <c r="H64" i="23"/>
  <c r="L64" i="23" s="1" a="1"/>
  <c r="L64" i="23" s="1"/>
  <c r="M64" i="23" s="1"/>
  <c r="H13" i="23"/>
  <c r="J13" i="23" s="1" a="1"/>
  <c r="J13" i="23" s="1"/>
  <c r="K13" i="23" s="1"/>
  <c r="H16" i="27"/>
  <c r="H79" i="26"/>
  <c r="H44" i="26"/>
  <c r="H75" i="26"/>
  <c r="H24" i="26"/>
  <c r="H32" i="26"/>
  <c r="H19" i="26"/>
  <c r="H96" i="26"/>
  <c r="H85" i="26"/>
  <c r="H104" i="27"/>
  <c r="H70" i="27"/>
  <c r="E111" i="27"/>
  <c r="I106" i="28" s="1"/>
  <c r="H18" i="27"/>
  <c r="H92" i="26"/>
  <c r="H83" i="27"/>
  <c r="H63" i="26"/>
  <c r="H55" i="26"/>
  <c r="H46" i="26"/>
  <c r="H37" i="26"/>
  <c r="H109" i="26"/>
  <c r="H52" i="26"/>
  <c r="H102" i="26"/>
  <c r="H48" i="26"/>
  <c r="H36" i="26"/>
  <c r="H43" i="26"/>
  <c r="H49" i="26"/>
  <c r="H14" i="26"/>
  <c r="H26" i="26"/>
  <c r="H100" i="26"/>
  <c r="H110" i="27"/>
  <c r="I110" i="27" s="1" a="1"/>
  <c r="I110" i="27" s="1"/>
  <c r="J110" i="27" s="1"/>
  <c r="H76" i="26"/>
  <c r="H64" i="26"/>
  <c r="H57" i="26"/>
  <c r="H67" i="26"/>
  <c r="H28" i="26"/>
  <c r="H45" i="26"/>
  <c r="H31" i="26"/>
  <c r="H62" i="26"/>
  <c r="H25" i="26"/>
  <c r="H56" i="26"/>
  <c r="H35" i="26"/>
  <c r="H59" i="26"/>
  <c r="H21" i="26"/>
  <c r="H99" i="27"/>
  <c r="H80" i="26"/>
  <c r="H68" i="26"/>
  <c r="H73" i="26"/>
  <c r="H18" i="26"/>
  <c r="H84" i="26"/>
  <c r="H13" i="26"/>
  <c r="H78" i="26"/>
  <c r="H91" i="26"/>
  <c r="H98" i="26"/>
  <c r="H60" i="26"/>
  <c r="H65" i="26"/>
  <c r="H72" i="26"/>
  <c r="H42" i="26"/>
  <c r="H58" i="26"/>
  <c r="H69" i="26"/>
  <c r="H86" i="26"/>
  <c r="H34" i="26"/>
  <c r="H70" i="26"/>
  <c r="H17" i="26"/>
  <c r="H101" i="26"/>
  <c r="H20" i="26"/>
  <c r="H95" i="26"/>
  <c r="H74" i="26"/>
  <c r="H93" i="26"/>
  <c r="H92" i="27"/>
  <c r="H22" i="26"/>
  <c r="H87" i="26"/>
  <c r="H23" i="26"/>
  <c r="H83" i="26"/>
  <c r="H107" i="26"/>
  <c r="H71" i="26"/>
  <c r="H106" i="26"/>
  <c r="H77" i="26"/>
  <c r="H30" i="26"/>
  <c r="H81" i="26"/>
  <c r="H66" i="26"/>
  <c r="H89" i="26"/>
  <c r="H99" i="26"/>
  <c r="H53" i="26"/>
  <c r="H110" i="26"/>
  <c r="H94" i="26"/>
  <c r="H16" i="26"/>
  <c r="H90" i="26"/>
  <c r="H54" i="26"/>
  <c r="H111" i="26"/>
  <c r="I111" i="26" s="1" a="1"/>
  <c r="I111" i="26" s="1"/>
  <c r="H27" i="26"/>
  <c r="H33" i="26"/>
  <c r="H77" i="27"/>
  <c r="H61" i="26"/>
  <c r="H50" i="26"/>
  <c r="H40" i="26"/>
  <c r="H38" i="26"/>
  <c r="H103" i="26"/>
  <c r="H29" i="26"/>
  <c r="H105" i="26"/>
  <c r="H51" i="26"/>
  <c r="H15" i="26"/>
  <c r="H39" i="26"/>
  <c r="H108" i="26"/>
  <c r="H47" i="26"/>
  <c r="H108" i="27"/>
  <c r="H81" i="27"/>
  <c r="H80" i="27"/>
  <c r="H24" i="27"/>
  <c r="H84" i="27"/>
  <c r="H15" i="27"/>
  <c r="H19" i="27"/>
  <c r="H109" i="27"/>
  <c r="H63" i="27"/>
  <c r="H67" i="27"/>
  <c r="H13" i="27"/>
  <c r="H39" i="27"/>
  <c r="H25" i="27"/>
  <c r="H96" i="27"/>
  <c r="H14" i="27"/>
  <c r="H72" i="27"/>
  <c r="H29" i="27"/>
  <c r="H26" i="27"/>
  <c r="H37" i="27"/>
  <c r="H105" i="27"/>
  <c r="H27" i="27"/>
  <c r="H47" i="27"/>
  <c r="H91" i="27"/>
  <c r="H46" i="27"/>
  <c r="H43" i="27"/>
  <c r="H28" i="27"/>
  <c r="H90" i="27"/>
  <c r="H64" i="27"/>
  <c r="H17" i="27"/>
  <c r="H75" i="27"/>
  <c r="H79" i="27"/>
  <c r="H89" i="27"/>
  <c r="H73" i="27"/>
  <c r="H103" i="27"/>
  <c r="H76" i="27"/>
  <c r="H22" i="27"/>
  <c r="H20" i="27"/>
  <c r="H82" i="27"/>
  <c r="H69" i="27"/>
  <c r="H31" i="27"/>
  <c r="H38" i="27"/>
  <c r="H71" i="27"/>
  <c r="H94" i="27"/>
  <c r="H62" i="27"/>
  <c r="H102" i="27"/>
  <c r="H68" i="27"/>
  <c r="H101" i="27"/>
  <c r="H66" i="27"/>
  <c r="H44" i="27"/>
  <c r="H88" i="27"/>
  <c r="H59" i="27"/>
  <c r="H56" i="27"/>
  <c r="H12" i="27"/>
  <c r="H49" i="27"/>
  <c r="H57" i="27"/>
  <c r="H87" i="27"/>
  <c r="H65" i="27"/>
  <c r="H95" i="27"/>
  <c r="H58" i="27"/>
  <c r="H23" i="27"/>
  <c r="H53" i="27"/>
  <c r="H21" i="27"/>
  <c r="H74" i="27"/>
  <c r="H86" i="27"/>
  <c r="H51" i="27"/>
  <c r="H54" i="27"/>
  <c r="H34" i="27"/>
  <c r="H52" i="27"/>
  <c r="H85" i="27"/>
  <c r="H60" i="27"/>
  <c r="H93" i="27"/>
  <c r="H45" i="27"/>
  <c r="H36" i="27"/>
  <c r="H40" i="27"/>
  <c r="H106" i="27"/>
  <c r="H61" i="27"/>
  <c r="H30" i="27"/>
  <c r="H107" i="27"/>
  <c r="H97" i="27"/>
  <c r="H42" i="27"/>
  <c r="H41" i="27"/>
  <c r="H50" i="27"/>
  <c r="H98" i="27"/>
  <c r="H32" i="27"/>
  <c r="H78" i="27"/>
  <c r="H35" i="27"/>
  <c r="H55" i="27"/>
  <c r="H48" i="27"/>
  <c r="H33" i="27"/>
  <c r="H100" i="27"/>
  <c r="F111" i="27"/>
  <c r="J106" i="28" s="1"/>
  <c r="BA89" i="23"/>
  <c r="AP49" i="23"/>
  <c r="BA109" i="23"/>
  <c r="BA34" i="23"/>
  <c r="AP96" i="23"/>
  <c r="AP45" i="23"/>
  <c r="AP105" i="23"/>
  <c r="BA59" i="23"/>
  <c r="Z5" i="23"/>
  <c r="Z6" i="23" s="1"/>
  <c r="H16" i="24" s="1"/>
  <c r="BA20" i="23"/>
  <c r="BN50" i="23" a="1"/>
  <c r="BN50" i="23" s="1"/>
  <c r="BO50" i="23" s="1"/>
  <c r="BP50" i="23" a="1"/>
  <c r="BP50" i="23" s="1"/>
  <c r="BQ50" i="23" s="1"/>
  <c r="BP34" i="23" a="1"/>
  <c r="BP34" i="23" s="1"/>
  <c r="BQ34" i="23" s="1"/>
  <c r="BN34" i="23" a="1"/>
  <c r="BN34" i="23" s="1"/>
  <c r="BO34" i="23" s="1"/>
  <c r="BN55" i="23" a="1"/>
  <c r="BN55" i="23" s="1"/>
  <c r="BO55" i="23" s="1"/>
  <c r="BP55" i="23" a="1"/>
  <c r="BP55" i="23" s="1"/>
  <c r="BQ55" i="23" s="1"/>
  <c r="BN30" i="23" a="1"/>
  <c r="BN30" i="23" s="1"/>
  <c r="BO30" i="23" s="1"/>
  <c r="BP30" i="23" a="1"/>
  <c r="BP30" i="23" s="1"/>
  <c r="BQ30" i="23" s="1"/>
  <c r="BN108" i="23" a="1"/>
  <c r="BN108" i="23" s="1"/>
  <c r="BO108" i="23" s="1"/>
  <c r="BP108" i="23" a="1"/>
  <c r="BP108" i="23" s="1"/>
  <c r="BQ108" i="23" s="1"/>
  <c r="BH25" i="23" a="1"/>
  <c r="BH25" i="23" s="1"/>
  <c r="BI25" i="23" s="1"/>
  <c r="BJ25" i="23" a="1"/>
  <c r="BJ25" i="23" s="1"/>
  <c r="BK25" i="23" s="1"/>
  <c r="BN18" i="23" a="1"/>
  <c r="BN18" i="23" s="1"/>
  <c r="BO18" i="23" s="1"/>
  <c r="BP18" i="23" a="1"/>
  <c r="BP18" i="23" s="1"/>
  <c r="BQ18" i="23" s="1"/>
  <c r="BN12" i="23" a="1"/>
  <c r="BN12" i="23" s="1"/>
  <c r="BO12" i="23" s="1"/>
  <c r="BP12" i="23" a="1"/>
  <c r="BP12" i="23" s="1"/>
  <c r="BQ12" i="23" s="1"/>
  <c r="BP81" i="23" a="1"/>
  <c r="BP81" i="23" s="1"/>
  <c r="BQ81" i="23" s="1"/>
  <c r="BN81" i="23" a="1"/>
  <c r="BN81" i="23" s="1"/>
  <c r="BO81" i="23" s="1"/>
  <c r="BN72" i="23" a="1"/>
  <c r="BN72" i="23" s="1"/>
  <c r="BO72" i="23" s="1"/>
  <c r="BP72" i="23" a="1"/>
  <c r="BP72" i="23" s="1"/>
  <c r="BQ72" i="23" s="1"/>
  <c r="BN111" i="23" a="1"/>
  <c r="BN111" i="23" s="1"/>
  <c r="BO111" i="23" s="1"/>
  <c r="BP111" i="23" a="1"/>
  <c r="BP111" i="23" s="1"/>
  <c r="BQ111" i="23" s="1"/>
  <c r="BN47" i="23" a="1"/>
  <c r="BN47" i="23" s="1"/>
  <c r="BO47" i="23" s="1"/>
  <c r="BP47" i="23" a="1"/>
  <c r="BP47" i="23" s="1"/>
  <c r="BQ47" i="23" s="1"/>
  <c r="BN86" i="23" a="1"/>
  <c r="BN86" i="23" s="1"/>
  <c r="BO86" i="23" s="1"/>
  <c r="BP86" i="23" a="1"/>
  <c r="BP86" i="23" s="1"/>
  <c r="BQ86" i="23" s="1"/>
  <c r="BN22" i="23" a="1"/>
  <c r="BN22" i="23" s="1"/>
  <c r="BO22" i="23" s="1"/>
  <c r="BP22" i="23" a="1"/>
  <c r="BP22" i="23" s="1"/>
  <c r="BQ22" i="23" s="1"/>
  <c r="BN61" i="23" a="1"/>
  <c r="BN61" i="23" s="1"/>
  <c r="BO61" i="23" s="1"/>
  <c r="BP61" i="23" a="1"/>
  <c r="BP61" i="23" s="1"/>
  <c r="BQ61" i="23" s="1"/>
  <c r="BN100" i="23" a="1"/>
  <c r="BN100" i="23" s="1"/>
  <c r="BO100" i="23" s="1"/>
  <c r="BP100" i="23" a="1"/>
  <c r="BP100" i="23" s="1"/>
  <c r="BQ100" i="23" s="1"/>
  <c r="BN36" i="23" a="1"/>
  <c r="BN36" i="23" s="1"/>
  <c r="BO36" i="23" s="1"/>
  <c r="BP36" i="23" a="1"/>
  <c r="BP36" i="23" s="1"/>
  <c r="BQ36" i="23" s="1"/>
  <c r="BN67" i="23" a="1"/>
  <c r="BN67" i="23" s="1"/>
  <c r="BO67" i="23" s="1"/>
  <c r="BP67" i="23" a="1"/>
  <c r="BP67" i="23" s="1"/>
  <c r="BQ67" i="23" s="1"/>
  <c r="BJ54" i="23" a="1"/>
  <c r="BJ54" i="23" s="1"/>
  <c r="BK54" i="23" s="1"/>
  <c r="BH54" i="23" a="1"/>
  <c r="BH54" i="23" s="1"/>
  <c r="BI54" i="23" s="1"/>
  <c r="BJ106" i="23" a="1"/>
  <c r="BJ106" i="23" s="1"/>
  <c r="BK106" i="23" s="1"/>
  <c r="BH106" i="23" a="1"/>
  <c r="BH106" i="23" s="1"/>
  <c r="BI106" i="23" s="1"/>
  <c r="BH36" i="23" a="1"/>
  <c r="BH36" i="23" s="1"/>
  <c r="BI36" i="23" s="1"/>
  <c r="BJ36" i="23" a="1"/>
  <c r="BJ36" i="23" s="1"/>
  <c r="BK36" i="23" s="1"/>
  <c r="BH103" i="23" a="1"/>
  <c r="BH103" i="23" s="1"/>
  <c r="BI103" i="23" s="1"/>
  <c r="BJ103" i="23" a="1"/>
  <c r="BJ103" i="23" s="1"/>
  <c r="BK103" i="23" s="1"/>
  <c r="BH14" i="23" a="1"/>
  <c r="BH14" i="23" s="1"/>
  <c r="BI14" i="23" s="1"/>
  <c r="BJ14" i="23" a="1"/>
  <c r="BJ14" i="23" s="1"/>
  <c r="BK14" i="23" s="1"/>
  <c r="BH92" i="23" a="1"/>
  <c r="BH92" i="23" s="1"/>
  <c r="BI92" i="23" s="1"/>
  <c r="BJ92" i="23" a="1"/>
  <c r="BJ92" i="23" s="1"/>
  <c r="BK92" i="23" s="1"/>
  <c r="BH40" i="23" a="1"/>
  <c r="BH40" i="23" s="1"/>
  <c r="BI40" i="23" s="1"/>
  <c r="BJ40" i="23" a="1"/>
  <c r="BJ40" i="23" s="1"/>
  <c r="BK40" i="23" s="1"/>
  <c r="BH76" i="23" a="1"/>
  <c r="BH76" i="23" s="1"/>
  <c r="BI76" i="23" s="1"/>
  <c r="BJ76" i="23" a="1"/>
  <c r="BJ76" i="23" s="1"/>
  <c r="BK76" i="23" s="1"/>
  <c r="BH13" i="23" a="1"/>
  <c r="BH13" i="23" s="1"/>
  <c r="BI13" i="23" s="1"/>
  <c r="BJ13" i="23" a="1"/>
  <c r="BJ13" i="23" s="1"/>
  <c r="BK13" i="23" s="1"/>
  <c r="BJ18" i="23" a="1"/>
  <c r="BJ18" i="23" s="1"/>
  <c r="BK18" i="23" s="1"/>
  <c r="BH18" i="23" a="1"/>
  <c r="BH18" i="23" s="1"/>
  <c r="BI18" i="23" s="1"/>
  <c r="BH42" i="23" a="1"/>
  <c r="BH42" i="23" s="1"/>
  <c r="BI42" i="23" s="1"/>
  <c r="BJ42" i="23" a="1"/>
  <c r="BJ42" i="23" s="1"/>
  <c r="BK42" i="23" s="1"/>
  <c r="BH73" i="23" a="1"/>
  <c r="BH73" i="23" s="1"/>
  <c r="BI73" i="23" s="1"/>
  <c r="BJ73" i="23" a="1"/>
  <c r="BJ73" i="23" s="1"/>
  <c r="BK73" i="23" s="1"/>
  <c r="BH20" i="23" a="1"/>
  <c r="BH20" i="23" s="1"/>
  <c r="BI20" i="23" s="1"/>
  <c r="BJ20" i="23" a="1"/>
  <c r="BJ20" i="23" s="1"/>
  <c r="BK20" i="23" s="1"/>
  <c r="BN75" i="23" a="1"/>
  <c r="BN75" i="23" s="1"/>
  <c r="BO75" i="23" s="1"/>
  <c r="BP75" i="23" a="1"/>
  <c r="BP75" i="23" s="1"/>
  <c r="BQ75" i="23" s="1"/>
  <c r="BP58" i="23" a="1"/>
  <c r="BP58" i="23" s="1"/>
  <c r="BQ58" i="23" s="1"/>
  <c r="BN58" i="23" a="1"/>
  <c r="BN58" i="23" s="1"/>
  <c r="BO58" i="23" s="1"/>
  <c r="BP49" i="23" a="1"/>
  <c r="BP49" i="23" s="1"/>
  <c r="BQ49" i="23" s="1"/>
  <c r="BN49" i="23" a="1"/>
  <c r="BN49" i="23" s="1"/>
  <c r="BO49" i="23" s="1"/>
  <c r="BN97" i="23" a="1"/>
  <c r="BN97" i="23" s="1"/>
  <c r="BO97" i="23" s="1"/>
  <c r="BP97" i="23" a="1"/>
  <c r="BP97" i="23" s="1"/>
  <c r="BQ97" i="23" s="1"/>
  <c r="BP64" i="23" a="1"/>
  <c r="BP64" i="23" s="1"/>
  <c r="BQ64" i="23" s="1"/>
  <c r="BN64" i="23" a="1"/>
  <c r="BN64" i="23" s="1"/>
  <c r="BO64" i="23" s="1"/>
  <c r="BN103" i="23" a="1"/>
  <c r="BN103" i="23" s="1"/>
  <c r="BO103" i="23" s="1"/>
  <c r="BP103" i="23" a="1"/>
  <c r="BP103" i="23" s="1"/>
  <c r="BQ103" i="23" s="1"/>
  <c r="BP39" i="23" a="1"/>
  <c r="BP39" i="23" s="1"/>
  <c r="BQ39" i="23" s="1"/>
  <c r="BN39" i="23" a="1"/>
  <c r="BN39" i="23" s="1"/>
  <c r="BO39" i="23" s="1"/>
  <c r="BN78" i="23" a="1"/>
  <c r="BN78" i="23" s="1"/>
  <c r="BO78" i="23" s="1"/>
  <c r="BP78" i="23" a="1"/>
  <c r="BP78" i="23" s="1"/>
  <c r="BQ78" i="23" s="1"/>
  <c r="BN14" i="23" a="1"/>
  <c r="BN14" i="23" s="1"/>
  <c r="BO14" i="23" s="1"/>
  <c r="BP14" i="23" a="1"/>
  <c r="BP14" i="23" s="1"/>
  <c r="BQ14" i="23" s="1"/>
  <c r="BP53" i="23" a="1"/>
  <c r="BP53" i="23" s="1"/>
  <c r="BQ53" i="23" s="1"/>
  <c r="BN53" i="23" a="1"/>
  <c r="BN53" i="23" s="1"/>
  <c r="BO53" i="23" s="1"/>
  <c r="BN92" i="23" a="1"/>
  <c r="BN92" i="23" s="1"/>
  <c r="BO92" i="23" s="1"/>
  <c r="BP92" i="23" a="1"/>
  <c r="BP92" i="23" s="1"/>
  <c r="BQ92" i="23" s="1"/>
  <c r="BN28" i="23" a="1"/>
  <c r="BN28" i="23" s="1"/>
  <c r="BO28" i="23" s="1"/>
  <c r="BP28" i="23" a="1"/>
  <c r="BP28" i="23" s="1"/>
  <c r="BQ28" i="23" s="1"/>
  <c r="BN59" i="23" a="1"/>
  <c r="BN59" i="23" s="1"/>
  <c r="BO59" i="23" s="1"/>
  <c r="BP59" i="23" a="1"/>
  <c r="BP59" i="23" s="1"/>
  <c r="BQ59" i="23" s="1"/>
  <c r="BH17" i="23" a="1"/>
  <c r="BH17" i="23" s="1"/>
  <c r="BI17" i="23" s="1"/>
  <c r="BJ17" i="23" a="1"/>
  <c r="BJ17" i="23" s="1"/>
  <c r="BK17" i="23" s="1"/>
  <c r="BH101" i="23" a="1"/>
  <c r="BH101" i="23" s="1"/>
  <c r="BI101" i="23" s="1"/>
  <c r="BJ101" i="23" a="1"/>
  <c r="BJ101" i="23" s="1"/>
  <c r="BK101" i="23" s="1"/>
  <c r="BH97" i="23" a="1"/>
  <c r="BH97" i="23" s="1"/>
  <c r="BI97" i="23" s="1"/>
  <c r="BJ97" i="23" a="1"/>
  <c r="BJ97" i="23" s="1"/>
  <c r="BK97" i="23" s="1"/>
  <c r="BH81" i="23" a="1"/>
  <c r="BH81" i="23" s="1"/>
  <c r="BI81" i="23" s="1"/>
  <c r="BJ81" i="23" a="1"/>
  <c r="BJ81" i="23" s="1"/>
  <c r="BK81" i="23" s="1"/>
  <c r="BH91" i="23" a="1"/>
  <c r="BH91" i="23" s="1"/>
  <c r="BI91" i="23" s="1"/>
  <c r="BJ91" i="23" a="1"/>
  <c r="BJ91" i="23" s="1"/>
  <c r="BK91" i="23" s="1"/>
  <c r="BH87" i="23" a="1"/>
  <c r="BH87" i="23" s="1"/>
  <c r="BI87" i="23" s="1"/>
  <c r="BJ87" i="23" a="1"/>
  <c r="BJ87" i="23" s="1"/>
  <c r="BK87" i="23" s="1"/>
  <c r="BH32" i="23" a="1"/>
  <c r="BH32" i="23" s="1"/>
  <c r="BI32" i="23" s="1"/>
  <c r="BJ32" i="23" a="1"/>
  <c r="BJ32" i="23" s="1"/>
  <c r="BK32" i="23" s="1"/>
  <c r="BH61" i="23" a="1"/>
  <c r="BH61" i="23" s="1"/>
  <c r="BI61" i="23" s="1"/>
  <c r="BJ61" i="23" a="1"/>
  <c r="BJ61" i="23" s="1"/>
  <c r="BK61" i="23" s="1"/>
  <c r="BH89" i="23" a="1"/>
  <c r="BH89" i="23" s="1"/>
  <c r="BI89" i="23" s="1"/>
  <c r="BJ89" i="23" a="1"/>
  <c r="BJ89" i="23" s="1"/>
  <c r="BK89" i="23" s="1"/>
  <c r="BJ94" i="23" a="1"/>
  <c r="BJ94" i="23" s="1"/>
  <c r="BK94" i="23" s="1"/>
  <c r="BH94" i="23" a="1"/>
  <c r="BH94" i="23" s="1"/>
  <c r="BI94" i="23" s="1"/>
  <c r="BJ35" i="23" a="1"/>
  <c r="BJ35" i="23" s="1"/>
  <c r="BK35" i="23" s="1"/>
  <c r="BH35" i="23" a="1"/>
  <c r="BH35" i="23" s="1"/>
  <c r="BI35" i="23" s="1"/>
  <c r="BH72" i="23" a="1"/>
  <c r="BH72" i="23" s="1"/>
  <c r="BI72" i="23" s="1"/>
  <c r="BJ72" i="23" a="1"/>
  <c r="BJ72" i="23" s="1"/>
  <c r="BK72" i="23" s="1"/>
  <c r="BN42" i="23" a="1"/>
  <c r="BN42" i="23" s="1"/>
  <c r="BO42" i="23" s="1"/>
  <c r="BP42" i="23" a="1"/>
  <c r="BP42" i="23" s="1"/>
  <c r="BQ42" i="23" s="1"/>
  <c r="BP16" i="23" a="1"/>
  <c r="BP16" i="23" s="1"/>
  <c r="BQ16" i="23" s="1"/>
  <c r="BN16" i="23" a="1"/>
  <c r="BN16" i="23" s="1"/>
  <c r="BO16" i="23" s="1"/>
  <c r="BN94" i="23" a="1"/>
  <c r="BN94" i="23" s="1"/>
  <c r="BO94" i="23" s="1"/>
  <c r="BP94" i="23" a="1"/>
  <c r="BP94" i="23" s="1"/>
  <c r="BQ94" i="23" s="1"/>
  <c r="BN44" i="23" a="1"/>
  <c r="BN44" i="23" s="1"/>
  <c r="BO44" i="23" s="1"/>
  <c r="BP44" i="23" a="1"/>
  <c r="BP44" i="23" s="1"/>
  <c r="BQ44" i="23" s="1"/>
  <c r="BJ62" i="23" a="1"/>
  <c r="BJ62" i="23" s="1"/>
  <c r="BK62" i="23" s="1"/>
  <c r="BH62" i="23" a="1"/>
  <c r="BH62" i="23" s="1"/>
  <c r="BI62" i="23" s="1"/>
  <c r="BJ46" i="23" a="1"/>
  <c r="BJ46" i="23" s="1"/>
  <c r="BK46" i="23" s="1"/>
  <c r="BH46" i="23" a="1"/>
  <c r="BH46" i="23" s="1"/>
  <c r="BI46" i="23" s="1"/>
  <c r="BJ43" i="23" a="1"/>
  <c r="BJ43" i="23" s="1"/>
  <c r="BK43" i="23" s="1"/>
  <c r="BH43" i="23" a="1"/>
  <c r="BH43" i="23" s="1"/>
  <c r="BI43" i="23" s="1"/>
  <c r="BN17" i="23" a="1"/>
  <c r="BN17" i="23" s="1"/>
  <c r="BO17" i="23" s="1"/>
  <c r="BP17" i="23" a="1"/>
  <c r="BP17" i="23" s="1"/>
  <c r="BQ17" i="23" s="1"/>
  <c r="BN105" i="23" a="1"/>
  <c r="BN105" i="23" s="1"/>
  <c r="BO105" i="23" s="1"/>
  <c r="BP105" i="23" a="1"/>
  <c r="BP105" i="23" s="1"/>
  <c r="BQ105" i="23" s="1"/>
  <c r="BN65" i="23" a="1"/>
  <c r="BN65" i="23" s="1"/>
  <c r="BO65" i="23" s="1"/>
  <c r="BP65" i="23" a="1"/>
  <c r="BP65" i="23" s="1"/>
  <c r="BQ65" i="23" s="1"/>
  <c r="BP56" i="23" a="1"/>
  <c r="BP56" i="23" s="1"/>
  <c r="BQ56" i="23" s="1"/>
  <c r="BN56" i="23" a="1"/>
  <c r="BN56" i="23" s="1"/>
  <c r="BO56" i="23" s="1"/>
  <c r="BP95" i="23" a="1"/>
  <c r="BP95" i="23" s="1"/>
  <c r="BQ95" i="23" s="1"/>
  <c r="BN95" i="23" a="1"/>
  <c r="BN95" i="23" s="1"/>
  <c r="BO95" i="23" s="1"/>
  <c r="BP31" i="23" a="1"/>
  <c r="BP31" i="23" s="1"/>
  <c r="BQ31" i="23" s="1"/>
  <c r="BN31" i="23" a="1"/>
  <c r="BN31" i="23" s="1"/>
  <c r="BO31" i="23" s="1"/>
  <c r="BP70" i="23" a="1"/>
  <c r="BP70" i="23" s="1"/>
  <c r="BQ70" i="23" s="1"/>
  <c r="BN70" i="23" a="1"/>
  <c r="BN70" i="23" s="1"/>
  <c r="BO70" i="23" s="1"/>
  <c r="BN109" i="23" a="1"/>
  <c r="BN109" i="23" s="1"/>
  <c r="BO109" i="23" s="1"/>
  <c r="BP109" i="23" a="1"/>
  <c r="BP109" i="23" s="1"/>
  <c r="BQ109" i="23" s="1"/>
  <c r="BN45" i="23" a="1"/>
  <c r="BN45" i="23" s="1"/>
  <c r="BO45" i="23" s="1"/>
  <c r="BP45" i="23" a="1"/>
  <c r="BP45" i="23" s="1"/>
  <c r="BQ45" i="23" s="1"/>
  <c r="BN84" i="23" a="1"/>
  <c r="BN84" i="23" s="1"/>
  <c r="BO84" i="23" s="1"/>
  <c r="BP84" i="23" a="1"/>
  <c r="BP84" i="23" s="1"/>
  <c r="BQ84" i="23" s="1"/>
  <c r="BN20" i="23" a="1"/>
  <c r="BN20" i="23" s="1"/>
  <c r="BO20" i="23" s="1"/>
  <c r="BP20" i="23" a="1"/>
  <c r="BP20" i="23" s="1"/>
  <c r="BQ20" i="23" s="1"/>
  <c r="BN51" i="23" a="1"/>
  <c r="BN51" i="23" s="1"/>
  <c r="BO51" i="23" s="1"/>
  <c r="BP51" i="23" a="1"/>
  <c r="BP51" i="23" s="1"/>
  <c r="BQ51" i="23" s="1"/>
  <c r="BH22" i="23" a="1"/>
  <c r="BH22" i="23" s="1"/>
  <c r="BI22" i="23" s="1"/>
  <c r="BJ22" i="23" a="1"/>
  <c r="BJ22" i="23" s="1"/>
  <c r="BK22" i="23" s="1"/>
  <c r="BH100" i="23" a="1"/>
  <c r="BH100" i="23" s="1"/>
  <c r="BI100" i="23" s="1"/>
  <c r="BJ100" i="23" a="1"/>
  <c r="BJ100" i="23" s="1"/>
  <c r="BK100" i="23" s="1"/>
  <c r="BJ58" i="23" a="1"/>
  <c r="BJ58" i="23" s="1"/>
  <c r="BK58" i="23" s="1"/>
  <c r="BH58" i="23" a="1"/>
  <c r="BH58" i="23" s="1"/>
  <c r="BI58" i="23" s="1"/>
  <c r="BJ12" i="23" a="1"/>
  <c r="BJ12" i="23" s="1"/>
  <c r="BK12" i="23" s="1"/>
  <c r="BH12" i="23" a="1"/>
  <c r="BH12" i="23" s="1"/>
  <c r="BI12" i="23" s="1"/>
  <c r="BH84" i="23" a="1"/>
  <c r="BH84" i="23" s="1"/>
  <c r="BI84" i="23" s="1"/>
  <c r="BJ84" i="23" a="1"/>
  <c r="BJ84" i="23" s="1"/>
  <c r="BK84" i="23" s="1"/>
  <c r="BH83" i="23" a="1"/>
  <c r="BH83" i="23" s="1"/>
  <c r="BI83" i="23" s="1"/>
  <c r="BJ83" i="23" a="1"/>
  <c r="BJ83" i="23" s="1"/>
  <c r="BK83" i="23" s="1"/>
  <c r="BH24" i="23" a="1"/>
  <c r="BH24" i="23" s="1"/>
  <c r="BI24" i="23" s="1"/>
  <c r="BJ24" i="23" a="1"/>
  <c r="BJ24" i="23" s="1"/>
  <c r="BK24" i="23" s="1"/>
  <c r="BH59" i="23" a="1"/>
  <c r="BH59" i="23" s="1"/>
  <c r="BI59" i="23" s="1"/>
  <c r="BJ59" i="23" a="1"/>
  <c r="BJ59" i="23" s="1"/>
  <c r="BK59" i="23" s="1"/>
  <c r="BH88" i="23" a="1"/>
  <c r="BH88" i="23" s="1"/>
  <c r="BI88" i="23" s="1"/>
  <c r="BJ88" i="23" a="1"/>
  <c r="BJ88" i="23" s="1"/>
  <c r="BK88" i="23" s="1"/>
  <c r="BH82" i="23" a="1"/>
  <c r="BH82" i="23" s="1"/>
  <c r="BI82" i="23" s="1"/>
  <c r="BJ82" i="23" a="1"/>
  <c r="BJ82" i="23" s="1"/>
  <c r="BK82" i="23" s="1"/>
  <c r="BH31" i="23" a="1"/>
  <c r="BH31" i="23" s="1"/>
  <c r="BI31" i="23" s="1"/>
  <c r="BJ31" i="23" a="1"/>
  <c r="BJ31" i="23" s="1"/>
  <c r="BK31" i="23" s="1"/>
  <c r="BH63" i="23" a="1"/>
  <c r="BH63" i="23" s="1"/>
  <c r="BI63" i="23" s="1"/>
  <c r="BJ63" i="23" a="1"/>
  <c r="BJ63" i="23" s="1"/>
  <c r="BK63" i="23" s="1"/>
  <c r="BH65" i="23" a="1"/>
  <c r="BH65" i="23" s="1"/>
  <c r="BI65" i="23" s="1"/>
  <c r="BJ65" i="23" a="1"/>
  <c r="BJ65" i="23" s="1"/>
  <c r="BK65" i="23" s="1"/>
  <c r="BH30" i="23" a="1"/>
  <c r="BH30" i="23" s="1"/>
  <c r="BI30" i="23" s="1"/>
  <c r="BJ30" i="23" a="1"/>
  <c r="BJ30" i="23" s="1"/>
  <c r="BK30" i="23" s="1"/>
  <c r="BJ19" i="23" a="1"/>
  <c r="BJ19" i="23" s="1"/>
  <c r="BK19" i="23" s="1"/>
  <c r="BH19" i="23" a="1"/>
  <c r="BH19" i="23" s="1"/>
  <c r="BI19" i="23" s="1"/>
  <c r="BH80" i="23" a="1"/>
  <c r="BH80" i="23" s="1"/>
  <c r="BI80" i="23" s="1"/>
  <c r="BJ80" i="23" a="1"/>
  <c r="BJ80" i="23" s="1"/>
  <c r="BK80" i="23" s="1"/>
  <c r="BH21" i="23" a="1"/>
  <c r="BH21" i="23" s="1"/>
  <c r="BI21" i="23" s="1"/>
  <c r="BJ21" i="23" a="1"/>
  <c r="BJ21" i="23" s="1"/>
  <c r="BK21" i="23" s="1"/>
  <c r="BH26" i="23" a="1"/>
  <c r="BH26" i="23" s="1"/>
  <c r="BI26" i="23" s="1"/>
  <c r="BJ26" i="23" a="1"/>
  <c r="BJ26" i="23" s="1"/>
  <c r="BK26" i="23" s="1"/>
  <c r="BJ74" i="23" a="1"/>
  <c r="BJ74" i="23" s="1"/>
  <c r="BK74" i="23" s="1"/>
  <c r="BH74" i="23" a="1"/>
  <c r="BH74" i="23" s="1"/>
  <c r="BI74" i="23" s="1"/>
  <c r="BH28" i="23" a="1"/>
  <c r="BH28" i="23" s="1"/>
  <c r="BI28" i="23" s="1"/>
  <c r="BJ28" i="23" a="1"/>
  <c r="BJ28" i="23" s="1"/>
  <c r="BK28" i="23" s="1"/>
  <c r="BN89" i="23" a="1"/>
  <c r="BN89" i="23" s="1"/>
  <c r="BO89" i="23" s="1"/>
  <c r="BP89" i="23" a="1"/>
  <c r="BP89" i="23" s="1"/>
  <c r="BQ89" i="23" s="1"/>
  <c r="BP90" i="23" a="1"/>
  <c r="BP90" i="23" s="1"/>
  <c r="BQ90" i="23" s="1"/>
  <c r="BN90" i="23" a="1"/>
  <c r="BN90" i="23" s="1"/>
  <c r="BO90" i="23" s="1"/>
  <c r="BN73" i="23" a="1"/>
  <c r="BN73" i="23" s="1"/>
  <c r="BO73" i="23" s="1"/>
  <c r="BP73" i="23" a="1"/>
  <c r="BP73" i="23" s="1"/>
  <c r="BQ73" i="23" s="1"/>
  <c r="BN33" i="23" a="1"/>
  <c r="BN33" i="23" s="1"/>
  <c r="BO33" i="23" s="1"/>
  <c r="BP33" i="23" a="1"/>
  <c r="BP33" i="23" s="1"/>
  <c r="BQ33" i="23" s="1"/>
  <c r="BP48" i="23" a="1"/>
  <c r="BP48" i="23" s="1"/>
  <c r="BQ48" i="23" s="1"/>
  <c r="BN48" i="23" a="1"/>
  <c r="BN48" i="23" s="1"/>
  <c r="BO48" i="23" s="1"/>
  <c r="BN87" i="23" a="1"/>
  <c r="BN87" i="23" s="1"/>
  <c r="BO87" i="23" s="1"/>
  <c r="BP87" i="23" a="1"/>
  <c r="BP87" i="23" s="1"/>
  <c r="BQ87" i="23" s="1"/>
  <c r="BN23" i="23" a="1"/>
  <c r="BN23" i="23" s="1"/>
  <c r="BO23" i="23" s="1"/>
  <c r="BP23" i="23" a="1"/>
  <c r="BP23" i="23" s="1"/>
  <c r="BQ23" i="23" s="1"/>
  <c r="BN62" i="23" a="1"/>
  <c r="BN62" i="23" s="1"/>
  <c r="BO62" i="23" s="1"/>
  <c r="BP62" i="23" a="1"/>
  <c r="BP62" i="23" s="1"/>
  <c r="BQ62" i="23" s="1"/>
  <c r="BP101" i="23" a="1"/>
  <c r="BP101" i="23" s="1"/>
  <c r="BQ101" i="23" s="1"/>
  <c r="BN101" i="23" a="1"/>
  <c r="BN101" i="23" s="1"/>
  <c r="BO101" i="23" s="1"/>
  <c r="BN37" i="23" a="1"/>
  <c r="BN37" i="23" s="1"/>
  <c r="BO37" i="23" s="1"/>
  <c r="BP37" i="23" a="1"/>
  <c r="BP37" i="23" s="1"/>
  <c r="BQ37" i="23" s="1"/>
  <c r="BN76" i="23" a="1"/>
  <c r="BN76" i="23" s="1"/>
  <c r="BO76" i="23" s="1"/>
  <c r="BP76" i="23" a="1"/>
  <c r="BP76" i="23" s="1"/>
  <c r="BQ76" i="23" s="1"/>
  <c r="BN107" i="23" a="1"/>
  <c r="BN107" i="23" s="1"/>
  <c r="BO107" i="23" s="1"/>
  <c r="BP107" i="23" a="1"/>
  <c r="BP107" i="23" s="1"/>
  <c r="BQ107" i="23" s="1"/>
  <c r="BN43" i="23" a="1"/>
  <c r="BN43" i="23" s="1"/>
  <c r="BO43" i="23" s="1"/>
  <c r="BP43" i="23" a="1"/>
  <c r="BP43" i="23" s="1"/>
  <c r="BQ43" i="23" s="1"/>
  <c r="BH111" i="23" a="1"/>
  <c r="BH111" i="23" s="1"/>
  <c r="BI111" i="23" s="1"/>
  <c r="BJ111" i="23" a="1"/>
  <c r="BJ111" i="23" s="1"/>
  <c r="BK111" i="23" s="1"/>
  <c r="BH98" i="23" a="1"/>
  <c r="BH98" i="23" s="1"/>
  <c r="BI98" i="23" s="1"/>
  <c r="BJ98" i="23" a="1"/>
  <c r="BJ98" i="23" s="1"/>
  <c r="BK98" i="23" s="1"/>
  <c r="BH96" i="23" a="1"/>
  <c r="BH96" i="23" s="1"/>
  <c r="BI96" i="23" s="1"/>
  <c r="BJ96" i="23" a="1"/>
  <c r="BJ96" i="23" s="1"/>
  <c r="BK96" i="23" s="1"/>
  <c r="BH105" i="23" a="1"/>
  <c r="BH105" i="23" s="1"/>
  <c r="BI105" i="23" s="1"/>
  <c r="BJ105" i="23" a="1"/>
  <c r="BJ105" i="23" s="1"/>
  <c r="BK105" i="23" s="1"/>
  <c r="BJ78" i="23" a="1"/>
  <c r="BJ78" i="23" s="1"/>
  <c r="BK78" i="23" s="1"/>
  <c r="BH78" i="23" a="1"/>
  <c r="BH78" i="23" s="1"/>
  <c r="BI78" i="23" s="1"/>
  <c r="BH67" i="23" a="1"/>
  <c r="BH67" i="23" s="1"/>
  <c r="BI67" i="23" s="1"/>
  <c r="BJ67" i="23" a="1"/>
  <c r="BJ67" i="23" s="1"/>
  <c r="BK67" i="23" s="1"/>
  <c r="BH16" i="23" a="1"/>
  <c r="BH16" i="23" s="1"/>
  <c r="BI16" i="23" s="1"/>
  <c r="BJ16" i="23" a="1"/>
  <c r="BJ16" i="23" s="1"/>
  <c r="BK16" i="23" s="1"/>
  <c r="BH49" i="23" a="1"/>
  <c r="BH49" i="23" s="1"/>
  <c r="BI49" i="23" s="1"/>
  <c r="BJ49" i="23" a="1"/>
  <c r="BJ49" i="23" s="1"/>
  <c r="BK49" i="23" s="1"/>
  <c r="BH77" i="23" a="1"/>
  <c r="BH77" i="23" s="1"/>
  <c r="BI77" i="23" s="1"/>
  <c r="BJ77" i="23" a="1"/>
  <c r="BJ77" i="23" s="1"/>
  <c r="BK77" i="23" s="1"/>
  <c r="BH71" i="23" a="1"/>
  <c r="BH71" i="23" s="1"/>
  <c r="BI71" i="23" s="1"/>
  <c r="BJ71" i="23" a="1"/>
  <c r="BJ71" i="23" s="1"/>
  <c r="BK71" i="23" s="1"/>
  <c r="BH23" i="23" a="1"/>
  <c r="BH23" i="23" s="1"/>
  <c r="BI23" i="23" s="1"/>
  <c r="BJ23" i="23" a="1"/>
  <c r="BJ23" i="23" s="1"/>
  <c r="BK23" i="23" s="1"/>
  <c r="BH60" i="23" a="1"/>
  <c r="BH60" i="23" s="1"/>
  <c r="BI60" i="23" s="1"/>
  <c r="BJ60" i="23" a="1"/>
  <c r="BJ60" i="23" s="1"/>
  <c r="BK60" i="23" s="1"/>
  <c r="AF5" i="23"/>
  <c r="AF6" i="23" s="1"/>
  <c r="H17" i="24" s="1"/>
  <c r="I17" i="24" s="1"/>
  <c r="BP80" i="23" a="1"/>
  <c r="BP80" i="23" s="1"/>
  <c r="BQ80" i="23" s="1"/>
  <c r="BN80" i="23" a="1"/>
  <c r="BN80" i="23" s="1"/>
  <c r="BO80" i="23" s="1"/>
  <c r="BN69" i="23" a="1"/>
  <c r="BN69" i="23" s="1"/>
  <c r="BO69" i="23" s="1"/>
  <c r="BP69" i="23" a="1"/>
  <c r="BP69" i="23" s="1"/>
  <c r="BQ69" i="23" s="1"/>
  <c r="BN57" i="23" a="1"/>
  <c r="BN57" i="23" s="1"/>
  <c r="BO57" i="23" s="1"/>
  <c r="BP57" i="23" a="1"/>
  <c r="BP57" i="23" s="1"/>
  <c r="BQ57" i="23" s="1"/>
  <c r="BN26" i="23" a="1"/>
  <c r="BN26" i="23" s="1"/>
  <c r="BO26" i="23" s="1"/>
  <c r="BP26" i="23" a="1"/>
  <c r="BP26" i="23" s="1"/>
  <c r="BQ26" i="23" s="1"/>
  <c r="BN104" i="23" a="1"/>
  <c r="BN104" i="23" s="1"/>
  <c r="BO104" i="23" s="1"/>
  <c r="BP104" i="23" a="1"/>
  <c r="BP104" i="23" s="1"/>
  <c r="BQ104" i="23" s="1"/>
  <c r="BN40" i="23" a="1"/>
  <c r="BN40" i="23" s="1"/>
  <c r="BO40" i="23" s="1"/>
  <c r="BP40" i="23" a="1"/>
  <c r="BP40" i="23" s="1"/>
  <c r="BQ40" i="23" s="1"/>
  <c r="BN79" i="23" a="1"/>
  <c r="BN79" i="23" s="1"/>
  <c r="BO79" i="23" s="1"/>
  <c r="BP79" i="23" a="1"/>
  <c r="BP79" i="23" s="1"/>
  <c r="BQ79" i="23" s="1"/>
  <c r="BN54" i="23" a="1"/>
  <c r="BN54" i="23" s="1"/>
  <c r="BO54" i="23" s="1"/>
  <c r="BP54" i="23" a="1"/>
  <c r="BP54" i="23" s="1"/>
  <c r="BQ54" i="23" s="1"/>
  <c r="BN93" i="23" a="1"/>
  <c r="BN93" i="23" s="1"/>
  <c r="BO93" i="23" s="1"/>
  <c r="BP93" i="23" a="1"/>
  <c r="BP93" i="23" s="1"/>
  <c r="BQ93" i="23" s="1"/>
  <c r="BN68" i="23" a="1"/>
  <c r="BN68" i="23" s="1"/>
  <c r="BO68" i="23" s="1"/>
  <c r="BP68" i="23" a="1"/>
  <c r="BP68" i="23" s="1"/>
  <c r="BQ68" i="23" s="1"/>
  <c r="BN99" i="23" a="1"/>
  <c r="BN99" i="23" s="1"/>
  <c r="BO99" i="23" s="1"/>
  <c r="BP99" i="23" a="1"/>
  <c r="BP99" i="23" s="1"/>
  <c r="BQ99" i="23" s="1"/>
  <c r="BN35" i="23" a="1"/>
  <c r="BN35" i="23" s="1"/>
  <c r="BO35" i="23" s="1"/>
  <c r="BP35" i="23" a="1"/>
  <c r="BP35" i="23" s="1"/>
  <c r="BQ35" i="23" s="1"/>
  <c r="BH75" i="23" a="1"/>
  <c r="BH75" i="23" s="1"/>
  <c r="BI75" i="23" s="1"/>
  <c r="BJ75" i="23" a="1"/>
  <c r="BJ75" i="23" s="1"/>
  <c r="BK75" i="23" s="1"/>
  <c r="BH95" i="23" a="1"/>
  <c r="BH95" i="23" s="1"/>
  <c r="BI95" i="23" s="1"/>
  <c r="BJ95" i="23" a="1"/>
  <c r="BJ95" i="23" s="1"/>
  <c r="BK95" i="23" s="1"/>
  <c r="BH104" i="23" a="1"/>
  <c r="BH104" i="23" s="1"/>
  <c r="BI104" i="23" s="1"/>
  <c r="BJ104" i="23" a="1"/>
  <c r="BJ104" i="23" s="1"/>
  <c r="BK104" i="23" s="1"/>
  <c r="BH66" i="23" a="1"/>
  <c r="BH66" i="23" s="1"/>
  <c r="BI66" i="23" s="1"/>
  <c r="BJ66" i="23" a="1"/>
  <c r="BJ66" i="23" s="1"/>
  <c r="BK66" i="23" s="1"/>
  <c r="BH57" i="23" a="1"/>
  <c r="BH57" i="23" s="1"/>
  <c r="BI57" i="23" s="1"/>
  <c r="BJ57" i="23" a="1"/>
  <c r="BJ57" i="23" s="1"/>
  <c r="BK57" i="23" s="1"/>
  <c r="BH93" i="23" a="1"/>
  <c r="BH93" i="23" s="1"/>
  <c r="BI93" i="23" s="1"/>
  <c r="BJ93" i="23" a="1"/>
  <c r="BJ93" i="23" s="1"/>
  <c r="BK93" i="23" s="1"/>
  <c r="BH41" i="23" a="1"/>
  <c r="BH41" i="23" s="1"/>
  <c r="BI41" i="23" s="1"/>
  <c r="BJ41" i="23" a="1"/>
  <c r="BJ41" i="23" s="1"/>
  <c r="BK41" i="23" s="1"/>
  <c r="BH69" i="23" a="1"/>
  <c r="BH69" i="23" s="1"/>
  <c r="BI69" i="23" s="1"/>
  <c r="BJ69" i="23" a="1"/>
  <c r="BJ69" i="23" s="1"/>
  <c r="BK69" i="23" s="1"/>
  <c r="BH70" i="23" a="1"/>
  <c r="BH70" i="23" s="1"/>
  <c r="BI70" i="23" s="1"/>
  <c r="BJ70" i="23" a="1"/>
  <c r="BJ70" i="23" s="1"/>
  <c r="BK70" i="23" s="1"/>
  <c r="BH15" i="23" a="1"/>
  <c r="BH15" i="23" s="1"/>
  <c r="BI15" i="23" s="1"/>
  <c r="BJ15" i="23" a="1"/>
  <c r="BJ15" i="23" s="1"/>
  <c r="BK15" i="23" s="1"/>
  <c r="BJ48" i="23" a="1"/>
  <c r="BJ48" i="23" s="1"/>
  <c r="BK48" i="23" s="1"/>
  <c r="BH48" i="23" a="1"/>
  <c r="BH48" i="23" s="1"/>
  <c r="BI48" i="23" s="1"/>
  <c r="BH108" i="23" a="1"/>
  <c r="BH108" i="23" s="1"/>
  <c r="BI108" i="23" s="1"/>
  <c r="BJ108" i="23" a="1"/>
  <c r="BJ108" i="23" s="1"/>
  <c r="BK108" i="23" s="1"/>
  <c r="BN29" i="23" a="1"/>
  <c r="BN29" i="23" s="1"/>
  <c r="BO29" i="23" s="1"/>
  <c r="BP29" i="23" a="1"/>
  <c r="BP29" i="23" s="1"/>
  <c r="BQ29" i="23" s="1"/>
  <c r="BJ110" i="23" a="1"/>
  <c r="BJ110" i="23" s="1"/>
  <c r="BK110" i="23" s="1"/>
  <c r="BH110" i="23" a="1"/>
  <c r="BH110" i="23" s="1"/>
  <c r="BI110" i="23" s="1"/>
  <c r="BN25" i="23" a="1"/>
  <c r="BN25" i="23" s="1"/>
  <c r="BO25" i="23" s="1"/>
  <c r="BP25" i="23" a="1"/>
  <c r="BP25" i="23" s="1"/>
  <c r="BQ25" i="23" s="1"/>
  <c r="BN106" i="23" a="1"/>
  <c r="BN106" i="23" s="1"/>
  <c r="BO106" i="23" s="1"/>
  <c r="BP106" i="23" a="1"/>
  <c r="BP106" i="23" s="1"/>
  <c r="BQ106" i="23" s="1"/>
  <c r="BP98" i="23" a="1"/>
  <c r="BP98" i="23" s="1"/>
  <c r="BQ98" i="23" s="1"/>
  <c r="BN98" i="23" a="1"/>
  <c r="BN98" i="23" s="1"/>
  <c r="BO98" i="23" s="1"/>
  <c r="BP96" i="23" a="1"/>
  <c r="BP96" i="23" s="1"/>
  <c r="BQ96" i="23" s="1"/>
  <c r="BN96" i="23" a="1"/>
  <c r="BN96" i="23" s="1"/>
  <c r="BO96" i="23" s="1"/>
  <c r="BP32" i="23" a="1"/>
  <c r="BP32" i="23" s="1"/>
  <c r="BQ32" i="23" s="1"/>
  <c r="BN32" i="23" a="1"/>
  <c r="BN32" i="23" s="1"/>
  <c r="BO32" i="23" s="1"/>
  <c r="BP71" i="23" a="1"/>
  <c r="BP71" i="23" s="1"/>
  <c r="BQ71" i="23" s="1"/>
  <c r="BN71" i="23" a="1"/>
  <c r="BN71" i="23" s="1"/>
  <c r="BO71" i="23" s="1"/>
  <c r="BN110" i="23" a="1"/>
  <c r="BN110" i="23" s="1"/>
  <c r="BO110" i="23" s="1"/>
  <c r="BP110" i="23" a="1"/>
  <c r="BP110" i="23" s="1"/>
  <c r="BQ110" i="23" s="1"/>
  <c r="BN46" i="23" a="1"/>
  <c r="BN46" i="23" s="1"/>
  <c r="BO46" i="23" s="1"/>
  <c r="BP46" i="23" a="1"/>
  <c r="BP46" i="23" s="1"/>
  <c r="BQ46" i="23" s="1"/>
  <c r="BP85" i="23" a="1"/>
  <c r="BP85" i="23" s="1"/>
  <c r="BQ85" i="23" s="1"/>
  <c r="BN85" i="23" a="1"/>
  <c r="BN85" i="23" s="1"/>
  <c r="BO85" i="23" s="1"/>
  <c r="BP21" i="23" a="1"/>
  <c r="BP21" i="23" s="1"/>
  <c r="BQ21" i="23" s="1"/>
  <c r="BN21" i="23" a="1"/>
  <c r="BN21" i="23" s="1"/>
  <c r="BO21" i="23" s="1"/>
  <c r="BN60" i="23" a="1"/>
  <c r="BN60" i="23" s="1"/>
  <c r="BO60" i="23" s="1"/>
  <c r="BP60" i="23" a="1"/>
  <c r="BP60" i="23" s="1"/>
  <c r="BQ60" i="23" s="1"/>
  <c r="BN91" i="23" a="1"/>
  <c r="BN91" i="23" s="1"/>
  <c r="BO91" i="23" s="1"/>
  <c r="BP91" i="23" a="1"/>
  <c r="BP91" i="23" s="1"/>
  <c r="BQ91" i="23" s="1"/>
  <c r="BN27" i="23" a="1"/>
  <c r="BN27" i="23" s="1"/>
  <c r="BO27" i="23" s="1"/>
  <c r="BP27" i="23" a="1"/>
  <c r="BP27" i="23" s="1"/>
  <c r="BQ27" i="23" s="1"/>
  <c r="BH107" i="23" a="1"/>
  <c r="BH107" i="23" s="1"/>
  <c r="BI107" i="23" s="1"/>
  <c r="BJ107" i="23" a="1"/>
  <c r="BJ107" i="23" s="1"/>
  <c r="BK107" i="23" s="1"/>
  <c r="BH99" i="23" a="1"/>
  <c r="BH99" i="23" s="1"/>
  <c r="BI99" i="23" s="1"/>
  <c r="BJ99" i="23" a="1"/>
  <c r="BJ99" i="23" s="1"/>
  <c r="BK99" i="23" s="1"/>
  <c r="BH44" i="23" a="1"/>
  <c r="BH44" i="23" s="1"/>
  <c r="BI44" i="23" s="1"/>
  <c r="BJ44" i="23" a="1"/>
  <c r="BJ44" i="23" s="1"/>
  <c r="BK44" i="23" s="1"/>
  <c r="BH64" i="23" a="1"/>
  <c r="BH64" i="23" s="1"/>
  <c r="BI64" i="23" s="1"/>
  <c r="BJ64" i="23" a="1"/>
  <c r="BJ64" i="23" s="1"/>
  <c r="BK64" i="23" s="1"/>
  <c r="BH56" i="23" a="1"/>
  <c r="BH56" i="23" s="1"/>
  <c r="BI56" i="23" s="1"/>
  <c r="BJ56" i="23" a="1"/>
  <c r="BJ56" i="23" s="1"/>
  <c r="BK56" i="23" s="1"/>
  <c r="BH47" i="23" a="1"/>
  <c r="BH47" i="23" s="1"/>
  <c r="BI47" i="23" s="1"/>
  <c r="BJ47" i="23" a="1"/>
  <c r="BJ47" i="23" s="1"/>
  <c r="BK47" i="23" s="1"/>
  <c r="BH55" i="23" a="1"/>
  <c r="BH55" i="23" s="1"/>
  <c r="BI55" i="23" s="1"/>
  <c r="BJ55" i="23" a="1"/>
  <c r="BJ55" i="23" s="1"/>
  <c r="BK55" i="23" s="1"/>
  <c r="BJ90" i="23" a="1"/>
  <c r="BJ90" i="23" s="1"/>
  <c r="BK90" i="23" s="1"/>
  <c r="BH90" i="23" a="1"/>
  <c r="BH90" i="23" s="1"/>
  <c r="BI90" i="23" s="1"/>
  <c r="BH39" i="23" a="1"/>
  <c r="BH39" i="23" s="1"/>
  <c r="BI39" i="23" s="1"/>
  <c r="BJ39" i="23" a="1"/>
  <c r="BJ39" i="23" s="1"/>
  <c r="BK39" i="23" s="1"/>
  <c r="BH68" i="23" a="1"/>
  <c r="BH68" i="23" s="1"/>
  <c r="BI68" i="23" s="1"/>
  <c r="BJ68" i="23" a="1"/>
  <c r="BJ68" i="23" s="1"/>
  <c r="BK68" i="23" s="1"/>
  <c r="BJ51" i="23" a="1"/>
  <c r="BJ51" i="23" s="1"/>
  <c r="BK51" i="23" s="1"/>
  <c r="BH51" i="23" a="1"/>
  <c r="BH51" i="23" s="1"/>
  <c r="BI51" i="23" s="1"/>
  <c r="BH85" i="23" a="1"/>
  <c r="BH85" i="23" s="1"/>
  <c r="BI85" i="23" s="1"/>
  <c r="BJ85" i="23" a="1"/>
  <c r="BJ85" i="23" s="1"/>
  <c r="BK85" i="23" s="1"/>
  <c r="BH34" i="23" a="1"/>
  <c r="BH34" i="23" s="1"/>
  <c r="BI34" i="23" s="1"/>
  <c r="BJ34" i="23" a="1"/>
  <c r="BJ34" i="23" s="1"/>
  <c r="BK34" i="23" s="1"/>
  <c r="BP41" i="23" a="1"/>
  <c r="BP41" i="23" s="1"/>
  <c r="BQ41" i="23" s="1"/>
  <c r="BN41" i="23" a="1"/>
  <c r="BN41" i="23" s="1"/>
  <c r="BO41" i="23" s="1"/>
  <c r="BP15" i="23" a="1"/>
  <c r="BP15" i="23" s="1"/>
  <c r="BQ15" i="23" s="1"/>
  <c r="BN15" i="23" a="1"/>
  <c r="BN15" i="23" s="1"/>
  <c r="BO15" i="23" s="1"/>
  <c r="BN82" i="23" a="1"/>
  <c r="BN82" i="23" s="1"/>
  <c r="BO82" i="23" s="1"/>
  <c r="BP82" i="23" a="1"/>
  <c r="BP82" i="23" s="1"/>
  <c r="BQ82" i="23" s="1"/>
  <c r="BN74" i="23" a="1"/>
  <c r="BN74" i="23" s="1"/>
  <c r="BO74" i="23" s="1"/>
  <c r="BP74" i="23" a="1"/>
  <c r="BP74" i="23" s="1"/>
  <c r="BQ74" i="23" s="1"/>
  <c r="BP66" i="23" a="1"/>
  <c r="BP66" i="23" s="1"/>
  <c r="BQ66" i="23" s="1"/>
  <c r="BN66" i="23" a="1"/>
  <c r="BN66" i="23" s="1"/>
  <c r="BO66" i="23" s="1"/>
  <c r="BP88" i="23" a="1"/>
  <c r="BP88" i="23" s="1"/>
  <c r="BQ88" i="23" s="1"/>
  <c r="BN88" i="23" a="1"/>
  <c r="BN88" i="23" s="1"/>
  <c r="BO88" i="23" s="1"/>
  <c r="BP24" i="23" a="1"/>
  <c r="BP24" i="23" s="1"/>
  <c r="BQ24" i="23" s="1"/>
  <c r="BN24" i="23" a="1"/>
  <c r="BN24" i="23" s="1"/>
  <c r="BO24" i="23" s="1"/>
  <c r="BP63" i="23" a="1"/>
  <c r="BP63" i="23" s="1"/>
  <c r="BQ63" i="23" s="1"/>
  <c r="BN63" i="23" a="1"/>
  <c r="BN63" i="23" s="1"/>
  <c r="BO63" i="23" s="1"/>
  <c r="BP102" i="23" a="1"/>
  <c r="BP102" i="23" s="1"/>
  <c r="BQ102" i="23" s="1"/>
  <c r="BN102" i="23" a="1"/>
  <c r="BN102" i="23" s="1"/>
  <c r="BO102" i="23" s="1"/>
  <c r="BP38" i="23" a="1"/>
  <c r="BP38" i="23" s="1"/>
  <c r="BQ38" i="23" s="1"/>
  <c r="BN38" i="23" a="1"/>
  <c r="BN38" i="23" s="1"/>
  <c r="BO38" i="23" s="1"/>
  <c r="BN77" i="23" a="1"/>
  <c r="BN77" i="23" s="1"/>
  <c r="BO77" i="23" s="1"/>
  <c r="BP77" i="23" a="1"/>
  <c r="BP77" i="23" s="1"/>
  <c r="BQ77" i="23" s="1"/>
  <c r="BN13" i="23" a="1"/>
  <c r="BN13" i="23" s="1"/>
  <c r="BO13" i="23" s="1"/>
  <c r="BP13" i="23" a="1"/>
  <c r="BP13" i="23" s="1"/>
  <c r="BQ13" i="23" s="1"/>
  <c r="BN52" i="23" a="1"/>
  <c r="BN52" i="23" s="1"/>
  <c r="BO52" i="23" s="1"/>
  <c r="BP52" i="23" a="1"/>
  <c r="BP52" i="23" s="1"/>
  <c r="BQ52" i="23" s="1"/>
  <c r="BN83" i="23" a="1"/>
  <c r="BN83" i="23" s="1"/>
  <c r="BO83" i="23" s="1"/>
  <c r="BP83" i="23" a="1"/>
  <c r="BP83" i="23" s="1"/>
  <c r="BQ83" i="23" s="1"/>
  <c r="BN19" i="23" a="1"/>
  <c r="BN19" i="23" s="1"/>
  <c r="BO19" i="23" s="1"/>
  <c r="BP19" i="23" a="1"/>
  <c r="BP19" i="23" s="1"/>
  <c r="BQ19" i="23" s="1"/>
  <c r="BJ102" i="23" a="1"/>
  <c r="BJ102" i="23" s="1"/>
  <c r="BK102" i="23" s="1"/>
  <c r="BH102" i="23" a="1"/>
  <c r="BH102" i="23" s="1"/>
  <c r="BI102" i="23" s="1"/>
  <c r="BJ109" i="23" a="1"/>
  <c r="BJ109" i="23" s="1"/>
  <c r="BK109" i="23" s="1"/>
  <c r="BH109" i="23" a="1"/>
  <c r="BH109" i="23" s="1"/>
  <c r="BI109" i="23" s="1"/>
  <c r="BH38" i="23" a="1"/>
  <c r="BH38" i="23" s="1"/>
  <c r="BI38" i="23" s="1"/>
  <c r="BJ38" i="23" a="1"/>
  <c r="BJ38" i="23" s="1"/>
  <c r="BK38" i="23" s="1"/>
  <c r="BJ37" i="23" a="1"/>
  <c r="BJ37" i="23" s="1"/>
  <c r="BK37" i="23" s="1"/>
  <c r="BH37" i="23" a="1"/>
  <c r="BH37" i="23" s="1"/>
  <c r="BI37" i="23" s="1"/>
  <c r="BH50" i="23" a="1"/>
  <c r="BH50" i="23" s="1"/>
  <c r="BI50" i="23" s="1"/>
  <c r="BJ50" i="23" a="1"/>
  <c r="BJ50" i="23" s="1"/>
  <c r="BK50" i="23" s="1"/>
  <c r="BJ27" i="23" a="1"/>
  <c r="BJ27" i="23" s="1"/>
  <c r="BK27" i="23" s="1"/>
  <c r="BH27" i="23" a="1"/>
  <c r="BH27" i="23" s="1"/>
  <c r="BI27" i="23" s="1"/>
  <c r="BH52" i="23" a="1"/>
  <c r="BH52" i="23" s="1"/>
  <c r="BI52" i="23" s="1"/>
  <c r="BJ52" i="23" a="1"/>
  <c r="BJ52" i="23" s="1"/>
  <c r="BK52" i="23" s="1"/>
  <c r="BH86" i="23" a="1"/>
  <c r="BH86" i="23" s="1"/>
  <c r="BI86" i="23" s="1"/>
  <c r="BJ86" i="23" a="1"/>
  <c r="BJ86" i="23" s="1"/>
  <c r="BK86" i="23" s="1"/>
  <c r="BH29" i="23" a="1"/>
  <c r="BH29" i="23" s="1"/>
  <c r="BI29" i="23" s="1"/>
  <c r="BJ29" i="23" a="1"/>
  <c r="BJ29" i="23" s="1"/>
  <c r="BK29" i="23" s="1"/>
  <c r="BJ53" i="23" a="1"/>
  <c r="BJ53" i="23" s="1"/>
  <c r="BK53" i="23" s="1"/>
  <c r="BH53" i="23" a="1"/>
  <c r="BH53" i="23" s="1"/>
  <c r="BI53" i="23" s="1"/>
  <c r="BJ45" i="23" a="1"/>
  <c r="BJ45" i="23" s="1"/>
  <c r="BK45" i="23" s="1"/>
  <c r="BH45" i="23" a="1"/>
  <c r="BH45" i="23" s="1"/>
  <c r="BI45" i="23" s="1"/>
  <c r="BH79" i="23" a="1"/>
  <c r="BH79" i="23" s="1"/>
  <c r="BI79" i="23" s="1"/>
  <c r="BJ79" i="23" a="1"/>
  <c r="BJ79" i="23" s="1"/>
  <c r="BK79" i="23" s="1"/>
  <c r="BH33" i="23" a="1"/>
  <c r="BH33" i="23" s="1"/>
  <c r="BI33" i="23" s="1"/>
  <c r="BJ33" i="23" a="1"/>
  <c r="BJ33" i="23" s="1"/>
  <c r="BK33" i="23" s="1"/>
  <c r="J12" i="23" a="1"/>
  <c r="J12" i="23" s="1"/>
  <c r="K12" i="23" s="1"/>
  <c r="J62" i="23" a="1"/>
  <c r="J62" i="23" s="1"/>
  <c r="K62" i="23" s="1"/>
  <c r="AP64" i="23"/>
  <c r="J56" i="23" a="1"/>
  <c r="J56" i="23" s="1"/>
  <c r="K56" i="23" s="1"/>
  <c r="L35" i="23" a="1"/>
  <c r="L35" i="23" s="1"/>
  <c r="M35" i="23" s="1"/>
  <c r="J95" i="23" a="1"/>
  <c r="J95" i="23" s="1"/>
  <c r="K95" i="23" s="1"/>
  <c r="L95" i="23" a="1"/>
  <c r="L95" i="23" s="1"/>
  <c r="M95" i="23" s="1"/>
  <c r="J77" i="23" a="1"/>
  <c r="J77" i="23" s="1"/>
  <c r="K77" i="23" s="1"/>
  <c r="L77" i="23" a="1"/>
  <c r="L77" i="23" s="1"/>
  <c r="M77" i="23" s="1"/>
  <c r="L104" i="23" a="1"/>
  <c r="L104" i="23" s="1"/>
  <c r="M104" i="23" s="1"/>
  <c r="J104" i="23" a="1"/>
  <c r="J104" i="23" s="1"/>
  <c r="K104" i="23" s="1"/>
  <c r="L110" i="23" a="1"/>
  <c r="L110" i="23" s="1"/>
  <c r="M110" i="23" s="1"/>
  <c r="L83" i="23" a="1"/>
  <c r="L83" i="23" s="1"/>
  <c r="M83" i="23" s="1"/>
  <c r="J83" i="23" a="1"/>
  <c r="J83" i="23" s="1"/>
  <c r="K83" i="23" s="1"/>
  <c r="L19" i="23" a="1"/>
  <c r="L19" i="23" s="1"/>
  <c r="M19" i="23" s="1"/>
  <c r="J19" i="23" a="1"/>
  <c r="J19" i="23" s="1"/>
  <c r="K19" i="23" s="1"/>
  <c r="J22" i="23" a="1"/>
  <c r="J22" i="23" s="1"/>
  <c r="K22" i="23" s="1"/>
  <c r="L22" i="23" a="1"/>
  <c r="L22" i="23" s="1"/>
  <c r="M22" i="23" s="1"/>
  <c r="J57" i="23" a="1"/>
  <c r="J57" i="23" s="1"/>
  <c r="K57" i="23" s="1"/>
  <c r="L57" i="23" a="1"/>
  <c r="L57" i="23" s="1"/>
  <c r="M57" i="23" s="1"/>
  <c r="AP93" i="23"/>
  <c r="J29" i="23" a="1"/>
  <c r="J29" i="23" s="1"/>
  <c r="K29" i="23" s="1"/>
  <c r="AP82" i="23"/>
  <c r="L44" i="23" a="1"/>
  <c r="L44" i="23" s="1"/>
  <c r="M44" i="23" s="1"/>
  <c r="L55" i="23" a="1"/>
  <c r="L55" i="23" s="1"/>
  <c r="M55" i="23" s="1"/>
  <c r="J88" i="23" a="1"/>
  <c r="J88" i="23" s="1"/>
  <c r="K88" i="23" s="1"/>
  <c r="J61" i="23" a="1"/>
  <c r="J61" i="23" s="1"/>
  <c r="K61" i="23" s="1"/>
  <c r="L40" i="23" a="1"/>
  <c r="L40" i="23" s="1"/>
  <c r="M40" i="23" s="1"/>
  <c r="J40" i="23" a="1"/>
  <c r="J40" i="23" s="1"/>
  <c r="K40" i="23" s="1"/>
  <c r="L84" i="23" a="1"/>
  <c r="L84" i="23" s="1"/>
  <c r="M84" i="23" s="1"/>
  <c r="L20" i="23" a="1"/>
  <c r="L20" i="23" s="1"/>
  <c r="M20" i="23" s="1"/>
  <c r="J54" i="23" a="1"/>
  <c r="J54" i="23" s="1"/>
  <c r="K54" i="23" s="1"/>
  <c r="L54" i="23" a="1"/>
  <c r="L54" i="23" s="1"/>
  <c r="M54" i="23" s="1"/>
  <c r="J67" i="23" a="1"/>
  <c r="J67" i="23" s="1"/>
  <c r="K67" i="23" s="1"/>
  <c r="L67" i="23" a="1"/>
  <c r="L67" i="23" s="1"/>
  <c r="M67" i="23" s="1"/>
  <c r="J24" i="23" a="1"/>
  <c r="J24" i="23" s="1"/>
  <c r="K24" i="23" s="1"/>
  <c r="L24" i="23" a="1"/>
  <c r="L24" i="23" s="1"/>
  <c r="M24" i="23" s="1"/>
  <c r="L74" i="23" a="1"/>
  <c r="L74" i="23" s="1"/>
  <c r="M74" i="23" s="1"/>
  <c r="J74" i="23" a="1"/>
  <c r="J74" i="23" s="1"/>
  <c r="K74" i="23" s="1"/>
  <c r="J103" i="23" a="1"/>
  <c r="J103" i="23" s="1"/>
  <c r="K103" i="23" s="1"/>
  <c r="L103" i="23" a="1"/>
  <c r="L103" i="23" s="1"/>
  <c r="M103" i="23" s="1"/>
  <c r="J41" i="23" a="1"/>
  <c r="J41" i="23" s="1"/>
  <c r="K41" i="23" s="1"/>
  <c r="L41" i="23" a="1"/>
  <c r="L41" i="23" s="1"/>
  <c r="M41" i="23" s="1"/>
  <c r="AP58" i="23"/>
  <c r="J78" i="23" a="1"/>
  <c r="J78" i="23" s="1"/>
  <c r="K78" i="23" s="1"/>
  <c r="L78" i="23" a="1"/>
  <c r="L78" i="23" s="1"/>
  <c r="M78" i="23" s="1"/>
  <c r="J75" i="23" a="1"/>
  <c r="J75" i="23" s="1"/>
  <c r="K75" i="23" s="1"/>
  <c r="L75" i="23" a="1"/>
  <c r="L75" i="23" s="1"/>
  <c r="M75" i="23" s="1"/>
  <c r="L49" i="23" a="1"/>
  <c r="L49" i="23" s="1"/>
  <c r="M49" i="23" s="1"/>
  <c r="J94" i="23" a="1"/>
  <c r="J94" i="23" s="1"/>
  <c r="K94" i="23" s="1"/>
  <c r="L94" i="23" a="1"/>
  <c r="L94" i="23" s="1"/>
  <c r="M94" i="23" s="1"/>
  <c r="L53" i="23" a="1"/>
  <c r="L53" i="23" s="1"/>
  <c r="M53" i="23" s="1"/>
  <c r="J53" i="23" a="1"/>
  <c r="J53" i="23" s="1"/>
  <c r="K53" i="23" s="1"/>
  <c r="J79" i="23" a="1"/>
  <c r="J79" i="23" s="1"/>
  <c r="K79" i="23" s="1"/>
  <c r="L79" i="23" a="1"/>
  <c r="L79" i="23" s="1"/>
  <c r="M79" i="23" s="1"/>
  <c r="J76" i="23" a="1"/>
  <c r="J76" i="23" s="1"/>
  <c r="K76" i="23" s="1"/>
  <c r="L76" i="23" a="1"/>
  <c r="L76" i="23" s="1"/>
  <c r="M76" i="23" s="1"/>
  <c r="J30" i="23" a="1"/>
  <c r="J30" i="23" s="1"/>
  <c r="K30" i="23" s="1"/>
  <c r="L30" i="23" a="1"/>
  <c r="L30" i="23" s="1"/>
  <c r="M30" i="23" s="1"/>
  <c r="J71" i="23" a="1"/>
  <c r="J71" i="23" s="1"/>
  <c r="K71" i="23" s="1"/>
  <c r="L71" i="23" a="1"/>
  <c r="L71" i="23" s="1"/>
  <c r="M71" i="23" s="1"/>
  <c r="J66" i="23" a="1"/>
  <c r="J66" i="23" s="1"/>
  <c r="K66" i="23" s="1"/>
  <c r="L66" i="23" a="1"/>
  <c r="L66" i="23" s="1"/>
  <c r="M66" i="23" s="1"/>
  <c r="J42" i="23" a="1"/>
  <c r="J42" i="23" s="1"/>
  <c r="K42" i="23" s="1"/>
  <c r="L96" i="23" a="1"/>
  <c r="L96" i="23" s="1"/>
  <c r="M96" i="23" s="1"/>
  <c r="J96" i="23" a="1"/>
  <c r="J96" i="23" s="1"/>
  <c r="K96" i="23" s="1"/>
  <c r="J109" i="23" a="1"/>
  <c r="J109" i="23" s="1"/>
  <c r="K109" i="23" s="1"/>
  <c r="L109" i="23" a="1"/>
  <c r="L109" i="23" s="1"/>
  <c r="M109" i="23" s="1"/>
  <c r="J39" i="23" a="1"/>
  <c r="J39" i="23" s="1"/>
  <c r="K39" i="23" s="1"/>
  <c r="L39" i="23" a="1"/>
  <c r="L39" i="23" s="1"/>
  <c r="M39" i="23" s="1"/>
  <c r="L68" i="23" a="1"/>
  <c r="L68" i="23" s="1"/>
  <c r="M68" i="23" s="1"/>
  <c r="J68" i="23" a="1"/>
  <c r="J68" i="23" s="1"/>
  <c r="K68" i="23" s="1"/>
  <c r="J48" i="23" a="1"/>
  <c r="J48" i="23" s="1"/>
  <c r="K48" i="23" s="1"/>
  <c r="L48" i="23" a="1"/>
  <c r="L48" i="23" s="1"/>
  <c r="M48" i="23" s="1"/>
  <c r="J14" i="23" a="1"/>
  <c r="J14" i="23" s="1"/>
  <c r="K14" i="23" s="1"/>
  <c r="L14" i="23" a="1"/>
  <c r="L14" i="23" s="1"/>
  <c r="M14" i="23" s="1"/>
  <c r="J15" i="23" a="1"/>
  <c r="J15" i="23" s="1"/>
  <c r="K15" i="23" s="1"/>
  <c r="J58" i="23" a="1"/>
  <c r="J58" i="23" s="1"/>
  <c r="K58" i="23" s="1"/>
  <c r="L58" i="23" a="1"/>
  <c r="L58" i="23" s="1"/>
  <c r="M58" i="23" s="1"/>
  <c r="L23" i="23" a="1"/>
  <c r="L23" i="23" s="1"/>
  <c r="M23" i="23" s="1"/>
  <c r="J23" i="23" a="1"/>
  <c r="J23" i="23" s="1"/>
  <c r="K23" i="23" s="1"/>
  <c r="J89" i="23" a="1"/>
  <c r="J89" i="23" s="1"/>
  <c r="K89" i="23" s="1"/>
  <c r="L89" i="23" a="1"/>
  <c r="L89" i="23" s="1"/>
  <c r="M89" i="23" s="1"/>
  <c r="J25" i="23" a="1"/>
  <c r="J25" i="23" s="1"/>
  <c r="K25" i="23" s="1"/>
  <c r="L25" i="23" a="1"/>
  <c r="L25" i="23" s="1"/>
  <c r="M25" i="23" s="1"/>
  <c r="BA43" i="23"/>
  <c r="AP111" i="23"/>
  <c r="AP13" i="23"/>
  <c r="AP32" i="23"/>
  <c r="AP83" i="23"/>
  <c r="AP100" i="23"/>
  <c r="AP21" i="23"/>
  <c r="AP60" i="23"/>
  <c r="AP24" i="23"/>
  <c r="AP55" i="23"/>
  <c r="AP104" i="23"/>
  <c r="AP29" i="23"/>
  <c r="AP94" i="23"/>
  <c r="AP17" i="23"/>
  <c r="AP22" i="23"/>
  <c r="AP90" i="23"/>
  <c r="AP77" i="23"/>
  <c r="AP101" i="23"/>
  <c r="AP33" i="23"/>
  <c r="AP39" i="23"/>
  <c r="AP50" i="23"/>
  <c r="AP51" i="23"/>
  <c r="AP57" i="23"/>
  <c r="AP52" i="23"/>
  <c r="AP27" i="23"/>
  <c r="AP91" i="23"/>
  <c r="AP85" i="23"/>
  <c r="AP71" i="23"/>
  <c r="BA38" i="23"/>
  <c r="BA110" i="23"/>
  <c r="BA105" i="23"/>
  <c r="BA56" i="23"/>
  <c r="BA94" i="23"/>
  <c r="BA54" i="23"/>
  <c r="BA62" i="23"/>
  <c r="BA25" i="23"/>
  <c r="BA32" i="23"/>
  <c r="BA107" i="23"/>
  <c r="BA95" i="23"/>
  <c r="BA86" i="23"/>
  <c r="BA23" i="23"/>
  <c r="BA51" i="23"/>
  <c r="BA101" i="23"/>
  <c r="BA97" i="23"/>
  <c r="BA46" i="23"/>
  <c r="BA33" i="23"/>
  <c r="BA60" i="23"/>
  <c r="BA96" i="23"/>
  <c r="BA79" i="23"/>
  <c r="BA58" i="23"/>
  <c r="BA27" i="23"/>
  <c r="BA36" i="23"/>
  <c r="BA30" i="23"/>
  <c r="BA69" i="23"/>
  <c r="BA49" i="23"/>
  <c r="BA71" i="23"/>
  <c r="BA64" i="23"/>
  <c r="BA80" i="23"/>
  <c r="BA78" i="23"/>
  <c r="BA61" i="23"/>
  <c r="BA65" i="23"/>
  <c r="BA93" i="23"/>
  <c r="BA50" i="23"/>
  <c r="BA47" i="23"/>
  <c r="BA41" i="23"/>
  <c r="BA100" i="23"/>
  <c r="BA111" i="23"/>
  <c r="BA12" i="23"/>
  <c r="BA18" i="23"/>
  <c r="BA40" i="23"/>
  <c r="BA92" i="23"/>
  <c r="BA106" i="23"/>
  <c r="BA90" i="23"/>
  <c r="BA102" i="23"/>
  <c r="BA29" i="23"/>
  <c r="BA39" i="23"/>
  <c r="BA42" i="23"/>
  <c r="BA16" i="23"/>
  <c r="BA17" i="23"/>
  <c r="BA88" i="23"/>
  <c r="BA19" i="23"/>
  <c r="BA31" i="23"/>
  <c r="BA22" i="23"/>
  <c r="BA98" i="23"/>
  <c r="BA55" i="23"/>
  <c r="BA37" i="23"/>
  <c r="BA63" i="23"/>
  <c r="BA52" i="23"/>
  <c r="BA48" i="23"/>
  <c r="BA77" i="23"/>
  <c r="BA72" i="23"/>
  <c r="BA70" i="23"/>
  <c r="BA73" i="23"/>
  <c r="BA83" i="23"/>
  <c r="BA68" i="23"/>
  <c r="BA13" i="23"/>
  <c r="BA57" i="23"/>
  <c r="BA45" i="23"/>
  <c r="BA103" i="23"/>
  <c r="BA67" i="23"/>
  <c r="BA28" i="23"/>
  <c r="BA24" i="23"/>
  <c r="BA85" i="23"/>
  <c r="BA26" i="23"/>
  <c r="BA99" i="23"/>
  <c r="BA87" i="23"/>
  <c r="BA35" i="23"/>
  <c r="BA84" i="23"/>
  <c r="BA21" i="23"/>
  <c r="BA76" i="23"/>
  <c r="BA74" i="23"/>
  <c r="BA44" i="23"/>
  <c r="BA108" i="23"/>
  <c r="BA14" i="23"/>
  <c r="BA81" i="23"/>
  <c r="BA53" i="23"/>
  <c r="BA82" i="23"/>
  <c r="BA104" i="23"/>
  <c r="BA15" i="23"/>
  <c r="BA75" i="23"/>
  <c r="BA66" i="23"/>
  <c r="BA91" i="23"/>
  <c r="F6" i="23"/>
  <c r="AP48" i="23"/>
  <c r="AP74" i="23"/>
  <c r="AP72" i="23"/>
  <c r="AP54" i="23"/>
  <c r="AP102" i="23"/>
  <c r="AP68" i="23"/>
  <c r="AP46" i="23"/>
  <c r="AP44" i="23"/>
  <c r="AP37" i="23"/>
  <c r="AP98" i="23"/>
  <c r="AP87" i="23"/>
  <c r="AP76" i="23"/>
  <c r="AP84" i="23"/>
  <c r="AP88" i="23"/>
  <c r="AP35" i="23"/>
  <c r="AP97" i="23"/>
  <c r="AP18" i="23"/>
  <c r="AP12" i="23"/>
  <c r="AP70" i="23"/>
  <c r="AP65" i="23"/>
  <c r="AP61" i="23"/>
  <c r="AP63" i="23"/>
  <c r="AP31" i="23"/>
  <c r="AP59" i="23"/>
  <c r="AP25" i="23"/>
  <c r="AP28" i="23"/>
  <c r="AP14" i="23"/>
  <c r="AP30" i="23"/>
  <c r="AP103" i="23"/>
  <c r="AP67" i="23"/>
  <c r="AP43" i="23"/>
  <c r="AP16" i="23"/>
  <c r="AP15" i="23"/>
  <c r="AP47" i="23"/>
  <c r="AP75" i="23"/>
  <c r="AP19" i="23"/>
  <c r="AP99" i="23"/>
  <c r="AP41" i="23"/>
  <c r="AP66" i="23"/>
  <c r="AP86" i="23"/>
  <c r="AP107" i="23"/>
  <c r="AP69" i="23"/>
  <c r="AP42" i="23"/>
  <c r="AP20" i="23"/>
  <c r="AP73" i="23"/>
  <c r="AP62" i="23"/>
  <c r="AP56" i="23"/>
  <c r="AP80" i="23"/>
  <c r="AP79" i="23"/>
  <c r="AP26" i="23"/>
  <c r="AP108" i="23"/>
  <c r="AP34" i="23"/>
  <c r="AP106" i="23"/>
  <c r="AP109" i="23"/>
  <c r="AP95" i="23"/>
  <c r="AP53" i="23"/>
  <c r="AP110" i="23"/>
  <c r="AP78" i="23"/>
  <c r="AP81" i="23"/>
  <c r="AP38" i="23"/>
  <c r="AP92" i="23"/>
  <c r="AP36" i="23"/>
  <c r="AP40" i="23"/>
  <c r="AP23" i="23"/>
  <c r="AP89" i="23"/>
  <c r="Q66" i="27"/>
  <c r="Q74" i="27"/>
  <c r="Q81" i="27"/>
  <c r="Q91" i="27"/>
  <c r="Q98" i="27"/>
  <c r="Q109" i="27"/>
  <c r="Q23" i="27"/>
  <c r="Q36" i="27"/>
  <c r="Q41" i="27"/>
  <c r="Q46" i="27"/>
  <c r="Q48" i="27"/>
  <c r="Q53" i="27"/>
  <c r="Q75" i="27"/>
  <c r="Q35" i="27"/>
  <c r="Q42" i="27"/>
  <c r="Q34" i="27"/>
  <c r="Q102" i="27"/>
  <c r="Q82" i="27"/>
  <c r="Q71" i="27"/>
  <c r="Q92" i="27"/>
  <c r="Q20" i="27"/>
  <c r="Q25" i="27"/>
  <c r="Q30" i="27"/>
  <c r="Q32" i="27"/>
  <c r="Q37" i="27"/>
  <c r="Q19" i="27"/>
  <c r="Q87" i="27"/>
  <c r="Q64" i="27"/>
  <c r="Q43" i="27"/>
  <c r="Q79" i="27"/>
  <c r="Q27" i="27"/>
  <c r="Q93" i="27"/>
  <c r="Q110" i="27"/>
  <c r="Q83" i="27"/>
  <c r="Q90" i="27"/>
  <c r="Q77" i="27"/>
  <c r="Q15" i="27"/>
  <c r="Q28" i="27"/>
  <c r="Q33" i="27"/>
  <c r="Q38" i="27"/>
  <c r="Q40" i="27"/>
  <c r="Q45" i="27"/>
  <c r="Q58" i="27"/>
  <c r="Q18" i="27"/>
  <c r="Q51" i="27"/>
  <c r="Q97" i="27"/>
  <c r="Q59" i="27"/>
  <c r="Q61" i="27"/>
  <c r="Q84" i="27"/>
  <c r="Q99" i="27"/>
  <c r="Q94" i="27"/>
  <c r="Q104" i="27"/>
  <c r="Q63" i="27"/>
  <c r="Q76" i="27"/>
  <c r="Q85" i="27"/>
  <c r="Q17" i="27"/>
  <c r="Q22" i="27"/>
  <c r="Q24" i="27"/>
  <c r="Q29" i="27"/>
  <c r="Q12" i="27"/>
  <c r="Q67" i="27"/>
  <c r="Q78" i="27"/>
  <c r="Q107" i="27"/>
  <c r="Q69" i="27"/>
  <c r="Q26" i="27"/>
  <c r="Q106" i="27"/>
  <c r="Q31" i="27"/>
  <c r="Q44" i="27"/>
  <c r="Q54" i="27"/>
  <c r="Q56" i="27"/>
  <c r="Q86" i="27"/>
  <c r="Q96" i="27"/>
  <c r="Q103" i="27"/>
  <c r="Q55" i="27"/>
  <c r="Q68" i="27"/>
  <c r="Q73" i="27"/>
  <c r="Q100" i="27"/>
  <c r="Q108" i="27"/>
  <c r="Q16" i="27"/>
  <c r="Q21" i="27"/>
  <c r="Q14" i="27"/>
  <c r="Q50" i="27"/>
  <c r="Q13" i="27"/>
  <c r="Q105" i="27"/>
  <c r="Q88" i="27"/>
  <c r="Q95" i="27"/>
  <c r="Q47" i="27"/>
  <c r="Q60" i="27"/>
  <c r="Q65" i="27"/>
  <c r="Q70" i="27"/>
  <c r="Q72" i="27"/>
  <c r="Q101" i="27"/>
  <c r="Q80" i="27"/>
  <c r="Q39" i="27"/>
  <c r="Q52" i="27"/>
  <c r="Q57" i="27"/>
  <c r="Q62" i="27"/>
  <c r="Q89" i="27"/>
  <c r="Q49" i="27"/>
  <c r="Q22" i="26"/>
  <c r="Q30" i="26"/>
  <c r="Q32" i="26"/>
  <c r="Q106" i="26"/>
  <c r="Q88" i="26"/>
  <c r="Q103" i="26"/>
  <c r="Q76" i="26"/>
  <c r="Q70" i="26"/>
  <c r="Q54" i="26"/>
  <c r="Q55" i="26"/>
  <c r="Q45" i="26"/>
  <c r="Q40" i="26"/>
  <c r="Q26" i="26"/>
  <c r="Q18" i="26"/>
  <c r="Q93" i="26"/>
  <c r="Q71" i="26"/>
  <c r="Q67" i="26"/>
  <c r="Q42" i="26"/>
  <c r="Q28" i="26"/>
  <c r="Q111" i="26"/>
  <c r="Q73" i="26"/>
  <c r="Q33" i="26"/>
  <c r="Q35" i="26"/>
  <c r="Q82" i="26"/>
  <c r="Q65" i="26"/>
  <c r="Q52" i="26"/>
  <c r="Q29" i="26"/>
  <c r="Q20" i="26"/>
  <c r="Q104" i="26"/>
  <c r="Q95" i="26"/>
  <c r="Q99" i="26"/>
  <c r="Q98" i="26"/>
  <c r="Q80" i="26"/>
  <c r="Q62" i="26"/>
  <c r="Q59" i="26"/>
  <c r="Q57" i="26"/>
  <c r="Q37" i="26"/>
  <c r="Q27" i="26"/>
  <c r="Q50" i="26"/>
  <c r="Q109" i="26"/>
  <c r="Q100" i="26"/>
  <c r="Q87" i="26"/>
  <c r="Q86" i="26"/>
  <c r="Q49" i="26"/>
  <c r="Q47" i="26"/>
  <c r="Q94" i="26"/>
  <c r="Q15" i="26"/>
  <c r="Q61" i="26"/>
  <c r="Q69" i="26"/>
  <c r="Q21" i="26"/>
  <c r="Q105" i="26"/>
  <c r="Q92" i="26"/>
  <c r="Q91" i="26"/>
  <c r="Q79" i="26"/>
  <c r="Q83" i="26"/>
  <c r="Q72" i="26"/>
  <c r="Q56" i="26"/>
  <c r="Q53" i="26"/>
  <c r="Q34" i="26"/>
  <c r="Q41" i="26"/>
  <c r="Q16" i="26"/>
  <c r="Q102" i="26"/>
  <c r="Q101" i="26"/>
  <c r="Q77" i="26"/>
  <c r="Q60" i="26"/>
  <c r="Q84" i="26"/>
  <c r="Q43" i="26"/>
  <c r="Q39" i="26"/>
  <c r="Q90" i="26"/>
  <c r="Q66" i="26"/>
  <c r="Q58" i="26"/>
  <c r="Q17" i="26"/>
  <c r="Q110" i="26"/>
  <c r="Q96" i="26"/>
  <c r="Q75" i="26"/>
  <c r="Q74" i="26"/>
  <c r="Q36" i="26"/>
  <c r="Q108" i="26"/>
  <c r="Q97" i="26"/>
  <c r="Q85" i="26"/>
  <c r="Q89" i="26"/>
  <c r="Q68" i="26"/>
  <c r="Q64" i="26"/>
  <c r="Q48" i="26"/>
  <c r="Q46" i="26"/>
  <c r="Q51" i="26"/>
  <c r="Q24" i="26"/>
  <c r="Q25" i="26"/>
  <c r="Q81" i="26"/>
  <c r="Q63" i="26"/>
  <c r="Q44" i="26"/>
  <c r="Q31" i="26"/>
  <c r="Q78" i="26"/>
  <c r="Q38" i="26"/>
  <c r="Q23" i="26"/>
  <c r="Q107" i="26"/>
  <c r="Q19" i="26"/>
  <c r="T14" i="23"/>
  <c r="T35" i="23"/>
  <c r="T42" i="23"/>
  <c r="T59" i="23"/>
  <c r="T87" i="23"/>
  <c r="T95" i="23"/>
  <c r="T16" i="23"/>
  <c r="T25" i="23"/>
  <c r="T38" i="23"/>
  <c r="T45" i="23"/>
  <c r="T48" i="23"/>
  <c r="T52" i="23"/>
  <c r="T54" i="23"/>
  <c r="T55" i="23"/>
  <c r="T62" i="23"/>
  <c r="T81" i="23"/>
  <c r="T101" i="23"/>
  <c r="T23" i="23"/>
  <c r="T27" i="23"/>
  <c r="T29" i="23"/>
  <c r="T31" i="23"/>
  <c r="T33" i="23"/>
  <c r="T41" i="23"/>
  <c r="T47" i="23"/>
  <c r="T58" i="23"/>
  <c r="T19" i="23"/>
  <c r="T21" i="23"/>
  <c r="T36" i="23"/>
  <c r="T44" i="23"/>
  <c r="T61" i="23"/>
  <c r="T72" i="23"/>
  <c r="T74" i="23"/>
  <c r="T85" i="23"/>
  <c r="T88" i="23"/>
  <c r="T13" i="23"/>
  <c r="T17" i="23"/>
  <c r="T39" i="23"/>
  <c r="T57" i="23"/>
  <c r="T67" i="23"/>
  <c r="T79" i="23"/>
  <c r="T15" i="23"/>
  <c r="T26" i="23"/>
  <c r="T30" i="23"/>
  <c r="T34" i="23"/>
  <c r="T46" i="23"/>
  <c r="T53" i="23"/>
  <c r="T66" i="23"/>
  <c r="T68" i="23"/>
  <c r="T71" i="23"/>
  <c r="T98" i="23"/>
  <c r="T24" i="23"/>
  <c r="T32" i="23"/>
  <c r="T56" i="23"/>
  <c r="T97" i="23"/>
  <c r="T100" i="23"/>
  <c r="T103" i="23"/>
  <c r="T107" i="23"/>
  <c r="T37" i="23"/>
  <c r="T89" i="23"/>
  <c r="T96" i="23"/>
  <c r="T64" i="23"/>
  <c r="T76" i="23"/>
  <c r="T94" i="23"/>
  <c r="T106" i="23"/>
  <c r="T28" i="23"/>
  <c r="T80" i="23"/>
  <c r="T70" i="23"/>
  <c r="T73" i="23"/>
  <c r="T82" i="23"/>
  <c r="T92" i="23"/>
  <c r="T105" i="23"/>
  <c r="T91" i="23"/>
  <c r="T18" i="23"/>
  <c r="T43" i="23"/>
  <c r="T49" i="23"/>
  <c r="T65" i="23"/>
  <c r="T86" i="23"/>
  <c r="T20" i="23"/>
  <c r="T69" i="23"/>
  <c r="T83" i="23"/>
  <c r="T111" i="23"/>
  <c r="T50" i="23"/>
  <c r="T77" i="23"/>
  <c r="T93" i="23"/>
  <c r="T102" i="23"/>
  <c r="T104" i="23"/>
  <c r="T110" i="23"/>
  <c r="T108" i="23"/>
  <c r="T22" i="23"/>
  <c r="T51" i="23"/>
  <c r="T60" i="23"/>
  <c r="T84" i="23"/>
  <c r="T99" i="23"/>
  <c r="T109" i="23"/>
  <c r="T40" i="23"/>
  <c r="T63" i="23"/>
  <c r="T75" i="23"/>
  <c r="T78" i="23"/>
  <c r="T90" i="23"/>
  <c r="T12" i="23"/>
  <c r="N7" i="23"/>
  <c r="F92" i="26" l="1"/>
  <c r="G87" i="28" s="1"/>
  <c r="F89" i="26"/>
  <c r="G84" i="28" s="1"/>
  <c r="R13" i="26" a="1"/>
  <c r="R13" i="26" s="1"/>
  <c r="S13" i="26" s="1"/>
  <c r="R14" i="26" a="1"/>
  <c r="R14" i="26" s="1"/>
  <c r="S14" i="26" s="1"/>
  <c r="F60" i="26"/>
  <c r="G55" i="28" s="1"/>
  <c r="F110" i="26"/>
  <c r="G105" i="28" s="1"/>
  <c r="F84" i="26"/>
  <c r="G79" i="28" s="1"/>
  <c r="F94" i="26"/>
  <c r="G89" i="28" s="1"/>
  <c r="F50" i="26"/>
  <c r="G45" i="28" s="1"/>
  <c r="I97" i="26" a="1"/>
  <c r="I97" i="26" s="1"/>
  <c r="J97" i="26" s="1"/>
  <c r="I96" i="26" a="1"/>
  <c r="I96" i="26" s="1"/>
  <c r="J96" i="26" s="1"/>
  <c r="F16" i="26"/>
  <c r="G11" i="28" s="1"/>
  <c r="F37" i="27"/>
  <c r="J32" i="28" s="1"/>
  <c r="F66" i="27"/>
  <c r="J61" i="28" s="1"/>
  <c r="F97" i="27"/>
  <c r="J92" i="28" s="1"/>
  <c r="F91" i="26"/>
  <c r="G86" i="28" s="1"/>
  <c r="F19" i="24"/>
  <c r="E10" i="26"/>
  <c r="D10" i="26" s="1"/>
  <c r="F76" i="27"/>
  <c r="J71" i="28" s="1"/>
  <c r="I12" i="26" a="1"/>
  <c r="I12" i="26" s="1"/>
  <c r="J12" i="26" s="1"/>
  <c r="F68" i="26"/>
  <c r="G63" i="28" s="1"/>
  <c r="F51" i="26"/>
  <c r="G46" i="28" s="1"/>
  <c r="F17" i="26"/>
  <c r="G12" i="28" s="1"/>
  <c r="F70" i="26"/>
  <c r="G65" i="28" s="1"/>
  <c r="F71" i="26"/>
  <c r="G66" i="28" s="1"/>
  <c r="F18" i="26"/>
  <c r="G13" i="28" s="1"/>
  <c r="F24" i="27"/>
  <c r="J19" i="28" s="1"/>
  <c r="F63" i="26"/>
  <c r="G58" i="28" s="1"/>
  <c r="F62" i="26"/>
  <c r="G57" i="28" s="1"/>
  <c r="L111" i="23" a="1"/>
  <c r="L111" i="23" s="1"/>
  <c r="M111" i="23" s="1"/>
  <c r="I111" i="23" s="1"/>
  <c r="J26" i="23" a="1"/>
  <c r="J26" i="23" s="1"/>
  <c r="K26" i="23" s="1"/>
  <c r="J100" i="23" a="1"/>
  <c r="J100" i="23" s="1"/>
  <c r="K100" i="23" s="1"/>
  <c r="I100" i="23" s="1"/>
  <c r="L27" i="23" a="1"/>
  <c r="L27" i="23" s="1"/>
  <c r="M27" i="23" s="1"/>
  <c r="L13" i="23" a="1"/>
  <c r="L13" i="23" s="1"/>
  <c r="M13" i="23" s="1"/>
  <c r="I13" i="23" s="1"/>
  <c r="J111" i="23" a="1"/>
  <c r="J111" i="23" s="1"/>
  <c r="K111" i="23" s="1"/>
  <c r="L90" i="23" a="1"/>
  <c r="L90" i="23" s="1"/>
  <c r="M90" i="23" s="1"/>
  <c r="J27" i="23" a="1"/>
  <c r="J27" i="23" s="1"/>
  <c r="K27" i="23" s="1"/>
  <c r="L85" i="23" a="1"/>
  <c r="L85" i="23" s="1"/>
  <c r="M85" i="23" s="1"/>
  <c r="L51" i="23" a="1"/>
  <c r="L51" i="23" s="1"/>
  <c r="M51" i="23" s="1"/>
  <c r="L63" i="23" a="1"/>
  <c r="L63" i="23" s="1"/>
  <c r="M63" i="23" s="1"/>
  <c r="J18" i="23" a="1"/>
  <c r="J18" i="23" s="1"/>
  <c r="K18" i="23" s="1"/>
  <c r="I18" i="23" s="1"/>
  <c r="J43" i="23" a="1"/>
  <c r="J43" i="23" s="1"/>
  <c r="K43" i="23" s="1"/>
  <c r="F29" i="26"/>
  <c r="G24" i="28" s="1"/>
  <c r="F39" i="27"/>
  <c r="J34" i="28" s="1"/>
  <c r="F47" i="26"/>
  <c r="G42" i="28" s="1"/>
  <c r="F57" i="27"/>
  <c r="J52" i="28" s="1"/>
  <c r="F39" i="26"/>
  <c r="G34" i="28" s="1"/>
  <c r="F72" i="26"/>
  <c r="G67" i="28" s="1"/>
  <c r="F67" i="26"/>
  <c r="G62" i="28" s="1"/>
  <c r="F46" i="27"/>
  <c r="J41" i="28" s="1"/>
  <c r="F57" i="26"/>
  <c r="G52" i="28" s="1"/>
  <c r="F30" i="26"/>
  <c r="G25" i="28" s="1"/>
  <c r="F42" i="27"/>
  <c r="J37" i="28" s="1"/>
  <c r="F18" i="27"/>
  <c r="J13" i="28" s="1"/>
  <c r="F64" i="26"/>
  <c r="G59" i="28" s="1"/>
  <c r="F79" i="26"/>
  <c r="G74" i="28" s="1"/>
  <c r="F34" i="27"/>
  <c r="J29" i="28" s="1"/>
  <c r="F25" i="27"/>
  <c r="J20" i="28" s="1"/>
  <c r="F14" i="26"/>
  <c r="G9" i="28" s="1"/>
  <c r="F84" i="27"/>
  <c r="J79" i="28" s="1"/>
  <c r="F106" i="26"/>
  <c r="G101" i="28" s="1"/>
  <c r="F90" i="26"/>
  <c r="G85" i="28" s="1"/>
  <c r="J7" i="28"/>
  <c r="F48" i="26"/>
  <c r="G43" i="28" s="1"/>
  <c r="F101" i="27"/>
  <c r="J96" i="28" s="1"/>
  <c r="F69" i="27"/>
  <c r="J64" i="28" s="1"/>
  <c r="F98" i="26"/>
  <c r="G93" i="28" s="1"/>
  <c r="F67" i="27"/>
  <c r="J62" i="28" s="1"/>
  <c r="F60" i="27"/>
  <c r="J55" i="28" s="1"/>
  <c r="F21" i="27"/>
  <c r="J16" i="28" s="1"/>
  <c r="F22" i="26"/>
  <c r="G17" i="28" s="1"/>
  <c r="F99" i="26"/>
  <c r="G94" i="28" s="1"/>
  <c r="F54" i="26"/>
  <c r="G49" i="28" s="1"/>
  <c r="F59" i="27"/>
  <c r="J54" i="28" s="1"/>
  <c r="F108" i="26"/>
  <c r="G103" i="28" s="1"/>
  <c r="F81" i="27"/>
  <c r="J76" i="28" s="1"/>
  <c r="F55" i="27"/>
  <c r="J50" i="28" s="1"/>
  <c r="F102" i="27"/>
  <c r="J97" i="28" s="1"/>
  <c r="F32" i="27"/>
  <c r="J27" i="28" s="1"/>
  <c r="F35" i="27"/>
  <c r="J30" i="28" s="1"/>
  <c r="F51" i="27"/>
  <c r="J46" i="28" s="1"/>
  <c r="F87" i="27"/>
  <c r="J82" i="28" s="1"/>
  <c r="F17" i="27"/>
  <c r="J12" i="28" s="1"/>
  <c r="F54" i="27"/>
  <c r="J49" i="28" s="1"/>
  <c r="F22" i="27"/>
  <c r="J17" i="28" s="1"/>
  <c r="F21" i="26"/>
  <c r="G16" i="28" s="1"/>
  <c r="F74" i="26"/>
  <c r="G69" i="28" s="1"/>
  <c r="F72" i="27"/>
  <c r="J67" i="28" s="1"/>
  <c r="F56" i="27"/>
  <c r="J51" i="28" s="1"/>
  <c r="F61" i="26"/>
  <c r="G56" i="28" s="1"/>
  <c r="F24" i="26"/>
  <c r="G19" i="28" s="1"/>
  <c r="F37" i="26"/>
  <c r="G32" i="28" s="1"/>
  <c r="F66" i="26"/>
  <c r="G61" i="28" s="1"/>
  <c r="F40" i="26"/>
  <c r="G35" i="28" s="1"/>
  <c r="F23" i="26"/>
  <c r="G18" i="28" s="1"/>
  <c r="F77" i="26"/>
  <c r="G72" i="28" s="1"/>
  <c r="F53" i="27"/>
  <c r="J48" i="28" s="1"/>
  <c r="F15" i="26"/>
  <c r="G10" i="28" s="1"/>
  <c r="F75" i="27"/>
  <c r="J70" i="28" s="1"/>
  <c r="F42" i="26"/>
  <c r="G37" i="28" s="1"/>
  <c r="F36" i="27"/>
  <c r="J31" i="28" s="1"/>
  <c r="F90" i="27"/>
  <c r="J85" i="28" s="1"/>
  <c r="F32" i="26"/>
  <c r="G27" i="28" s="1"/>
  <c r="F98" i="27"/>
  <c r="J93" i="28" s="1"/>
  <c r="F65" i="27"/>
  <c r="J60" i="28" s="1"/>
  <c r="F20" i="27"/>
  <c r="J15" i="28" s="1"/>
  <c r="F93" i="26"/>
  <c r="G88" i="28" s="1"/>
  <c r="G7" i="28"/>
  <c r="F76" i="26"/>
  <c r="G71" i="28" s="1"/>
  <c r="F35" i="26"/>
  <c r="G30" i="28" s="1"/>
  <c r="F64" i="27"/>
  <c r="J59" i="28" s="1"/>
  <c r="F43" i="27"/>
  <c r="J38" i="28" s="1"/>
  <c r="F47" i="27"/>
  <c r="J42" i="28" s="1"/>
  <c r="F80" i="26"/>
  <c r="G75" i="28" s="1"/>
  <c r="F27" i="27"/>
  <c r="J22" i="28" s="1"/>
  <c r="F49" i="27"/>
  <c r="J44" i="28" s="1"/>
  <c r="F40" i="27"/>
  <c r="J35" i="28" s="1"/>
  <c r="F100" i="26"/>
  <c r="G95" i="28" s="1"/>
  <c r="F104" i="27"/>
  <c r="J99" i="28" s="1"/>
  <c r="F23" i="27"/>
  <c r="J18" i="28" s="1"/>
  <c r="F107" i="27"/>
  <c r="J102" i="28" s="1"/>
  <c r="F75" i="26"/>
  <c r="G70" i="28" s="1"/>
  <c r="F103" i="27"/>
  <c r="J98" i="28" s="1"/>
  <c r="F34" i="26"/>
  <c r="G29" i="28" s="1"/>
  <c r="F44" i="27"/>
  <c r="J39" i="28" s="1"/>
  <c r="F58" i="26"/>
  <c r="G53" i="28" s="1"/>
  <c r="F86" i="26"/>
  <c r="G81" i="28" s="1"/>
  <c r="F78" i="26"/>
  <c r="G73" i="28" s="1"/>
  <c r="F109" i="26"/>
  <c r="G104" i="28" s="1"/>
  <c r="F79" i="27"/>
  <c r="J74" i="28" s="1"/>
  <c r="F85" i="27"/>
  <c r="J80" i="28" s="1"/>
  <c r="F92" i="27"/>
  <c r="J87" i="28" s="1"/>
  <c r="F87" i="26"/>
  <c r="G82" i="28" s="1"/>
  <c r="F20" i="26"/>
  <c r="G15" i="28" s="1"/>
  <c r="F48" i="27"/>
  <c r="J43" i="28" s="1"/>
  <c r="F88" i="27"/>
  <c r="J83" i="28" s="1"/>
  <c r="F73" i="26"/>
  <c r="G68" i="28" s="1"/>
  <c r="F89" i="27"/>
  <c r="J84" i="28" s="1"/>
  <c r="F81" i="26"/>
  <c r="G76" i="28" s="1"/>
  <c r="F99" i="27"/>
  <c r="J94" i="28" s="1"/>
  <c r="F45" i="26"/>
  <c r="G40" i="28" s="1"/>
  <c r="F96" i="26"/>
  <c r="G91" i="28" s="1"/>
  <c r="F69" i="26"/>
  <c r="G64" i="28" s="1"/>
  <c r="F93" i="27"/>
  <c r="J88" i="28" s="1"/>
  <c r="F71" i="27"/>
  <c r="J66" i="28" s="1"/>
  <c r="F59" i="26"/>
  <c r="G54" i="28" s="1"/>
  <c r="F65" i="26"/>
  <c r="G60" i="28" s="1"/>
  <c r="F30" i="27"/>
  <c r="J25" i="28" s="1"/>
  <c r="F83" i="26"/>
  <c r="G78" i="28" s="1"/>
  <c r="F19" i="26"/>
  <c r="G14" i="28" s="1"/>
  <c r="F83" i="27"/>
  <c r="J78" i="28" s="1"/>
  <c r="F70" i="27"/>
  <c r="J65" i="28" s="1"/>
  <c r="F46" i="26"/>
  <c r="G41" i="28" s="1"/>
  <c r="F38" i="26"/>
  <c r="G33" i="28" s="1"/>
  <c r="F50" i="27"/>
  <c r="J45" i="28" s="1"/>
  <c r="F91" i="27"/>
  <c r="J86" i="28" s="1"/>
  <c r="F27" i="26"/>
  <c r="G22" i="28" s="1"/>
  <c r="F102" i="26"/>
  <c r="G97" i="28" s="1"/>
  <c r="F29" i="27"/>
  <c r="J24" i="28" s="1"/>
  <c r="F78" i="27"/>
  <c r="J73" i="28" s="1"/>
  <c r="F41" i="26"/>
  <c r="G36" i="28" s="1"/>
  <c r="F73" i="27"/>
  <c r="J68" i="28" s="1"/>
  <c r="F88" i="26"/>
  <c r="G83" i="28" s="1"/>
  <c r="F43" i="26"/>
  <c r="G38" i="28" s="1"/>
  <c r="F28" i="26"/>
  <c r="G23" i="28" s="1"/>
  <c r="F74" i="27"/>
  <c r="J69" i="28" s="1"/>
  <c r="F15" i="27"/>
  <c r="J10" i="28" s="1"/>
  <c r="F58" i="27"/>
  <c r="J53" i="28" s="1"/>
  <c r="F31" i="26"/>
  <c r="G26" i="28" s="1"/>
  <c r="F95" i="27"/>
  <c r="J90" i="28" s="1"/>
  <c r="F52" i="26"/>
  <c r="G47" i="28" s="1"/>
  <c r="F28" i="27"/>
  <c r="J23" i="28" s="1"/>
  <c r="F19" i="27"/>
  <c r="J14" i="28" s="1"/>
  <c r="F33" i="26"/>
  <c r="G28" i="28" s="1"/>
  <c r="F94" i="27"/>
  <c r="J89" i="28" s="1"/>
  <c r="F41" i="27"/>
  <c r="J36" i="28" s="1"/>
  <c r="F38" i="27"/>
  <c r="J33" i="28" s="1"/>
  <c r="F80" i="27"/>
  <c r="J75" i="28" s="1"/>
  <c r="F62" i="27"/>
  <c r="J57" i="28" s="1"/>
  <c r="F26" i="26"/>
  <c r="G21" i="28" s="1"/>
  <c r="F100" i="27"/>
  <c r="J95" i="28" s="1"/>
  <c r="F52" i="27"/>
  <c r="J47" i="28" s="1"/>
  <c r="F63" i="27"/>
  <c r="J58" i="28" s="1"/>
  <c r="F13" i="27"/>
  <c r="J8" i="28" s="1"/>
  <c r="F96" i="27"/>
  <c r="J91" i="28" s="1"/>
  <c r="F105" i="27"/>
  <c r="J100" i="28" s="1"/>
  <c r="F33" i="27"/>
  <c r="J28" i="28" s="1"/>
  <c r="F108" i="27"/>
  <c r="J103" i="28" s="1"/>
  <c r="F31" i="27"/>
  <c r="J26" i="28" s="1"/>
  <c r="F77" i="27"/>
  <c r="J72" i="28" s="1"/>
  <c r="F61" i="27"/>
  <c r="J56" i="28" s="1"/>
  <c r="F53" i="26"/>
  <c r="G48" i="28" s="1"/>
  <c r="F13" i="26"/>
  <c r="G8" i="28" s="1"/>
  <c r="AG7" i="27"/>
  <c r="F86" i="27"/>
  <c r="J81" i="28" s="1"/>
  <c r="F101" i="26"/>
  <c r="G96" i="28" s="1"/>
  <c r="F55" i="26"/>
  <c r="G50" i="28" s="1"/>
  <c r="F14" i="27"/>
  <c r="J9" i="28" s="1"/>
  <c r="F97" i="26"/>
  <c r="G92" i="28" s="1"/>
  <c r="F82" i="26"/>
  <c r="G77" i="28" s="1"/>
  <c r="F109" i="27"/>
  <c r="J104" i="28" s="1"/>
  <c r="F85" i="26"/>
  <c r="G80" i="28" s="1"/>
  <c r="F25" i="26"/>
  <c r="G20" i="28" s="1"/>
  <c r="F56" i="26"/>
  <c r="G51" i="28" s="1"/>
  <c r="F36" i="26"/>
  <c r="G31" i="28" s="1"/>
  <c r="F49" i="26"/>
  <c r="G44" i="28" s="1"/>
  <c r="AG7" i="26"/>
  <c r="F107" i="26"/>
  <c r="G102" i="28" s="1"/>
  <c r="F111" i="26"/>
  <c r="G106" i="28" s="1"/>
  <c r="F44" i="26"/>
  <c r="G39" i="28" s="1"/>
  <c r="I58" i="27" a="1"/>
  <c r="I58" i="27" s="1"/>
  <c r="J58" i="27" s="1"/>
  <c r="I16" i="24"/>
  <c r="I19" i="24" s="1"/>
  <c r="H19" i="24"/>
  <c r="L31" i="23" a="1"/>
  <c r="L31" i="23" s="1"/>
  <c r="M31" i="23" s="1"/>
  <c r="I31" i="23" s="1"/>
  <c r="L36" i="23" a="1"/>
  <c r="L36" i="23" s="1"/>
  <c r="M36" i="23" s="1"/>
  <c r="I36" i="23" s="1"/>
  <c r="L42" i="23" a="1"/>
  <c r="L42" i="23" s="1"/>
  <c r="M42" i="23" s="1"/>
  <c r="I42" i="23" s="1"/>
  <c r="L34" i="23" a="1"/>
  <c r="L34" i="23" s="1"/>
  <c r="M34" i="23" s="1"/>
  <c r="L33" i="23" a="1"/>
  <c r="L33" i="23" s="1"/>
  <c r="M33" i="23" s="1"/>
  <c r="I33" i="23" s="1"/>
  <c r="J34" i="23" a="1"/>
  <c r="J34" i="23" s="1"/>
  <c r="K34" i="23" s="1"/>
  <c r="L37" i="23" a="1"/>
  <c r="L37" i="23" s="1"/>
  <c r="M37" i="23" s="1"/>
  <c r="J32" i="23" a="1"/>
  <c r="J32" i="23" s="1"/>
  <c r="K32" i="23" s="1"/>
  <c r="J106" i="23" a="1"/>
  <c r="J106" i="23" s="1"/>
  <c r="K106" i="23" s="1"/>
  <c r="L21" i="23" a="1"/>
  <c r="L21" i="23" s="1"/>
  <c r="M21" i="23" s="1"/>
  <c r="I21" i="23" s="1"/>
  <c r="L101" i="23" a="1"/>
  <c r="L101" i="23" s="1"/>
  <c r="M101" i="23" s="1"/>
  <c r="L32" i="23" a="1"/>
  <c r="L32" i="23" s="1"/>
  <c r="M32" i="23" s="1"/>
  <c r="L106" i="23" a="1"/>
  <c r="L106" i="23" s="1"/>
  <c r="M106" i="23" s="1"/>
  <c r="J20" i="23" a="1"/>
  <c r="J20" i="23" s="1"/>
  <c r="K20" i="23" s="1"/>
  <c r="I20" i="23" s="1"/>
  <c r="L86" i="23" a="1"/>
  <c r="L86" i="23" s="1"/>
  <c r="M86" i="23" s="1"/>
  <c r="J86" i="23" a="1"/>
  <c r="J86" i="23" s="1"/>
  <c r="K86" i="23" s="1"/>
  <c r="L45" i="23" a="1"/>
  <c r="L45" i="23" s="1"/>
  <c r="M45" i="23" s="1"/>
  <c r="I45" i="23" s="1"/>
  <c r="J85" i="23" a="1"/>
  <c r="J85" i="23" s="1"/>
  <c r="K85" i="23" s="1"/>
  <c r="L105" i="23" a="1"/>
  <c r="L105" i="23" s="1"/>
  <c r="M105" i="23" s="1"/>
  <c r="I105" i="23" s="1"/>
  <c r="J17" i="23" a="1"/>
  <c r="J17" i="23" s="1"/>
  <c r="K17" i="23" s="1"/>
  <c r="I61" i="27" a="1"/>
  <c r="I61" i="27" s="1"/>
  <c r="J61" i="27" s="1"/>
  <c r="J111" i="26"/>
  <c r="I88" i="26" a="1"/>
  <c r="I88" i="26" s="1"/>
  <c r="J88" i="26" s="1"/>
  <c r="I23" i="27" a="1"/>
  <c r="I23" i="27" s="1"/>
  <c r="J23" i="27" s="1"/>
  <c r="E6" i="23"/>
  <c r="D6" i="23" s="1"/>
  <c r="I82" i="26" a="1"/>
  <c r="I82" i="26" s="1"/>
  <c r="J82" i="26" s="1"/>
  <c r="I58" i="26" a="1"/>
  <c r="I58" i="26" s="1"/>
  <c r="J58" i="26" s="1"/>
  <c r="I81" i="26" a="1"/>
  <c r="I81" i="26" s="1"/>
  <c r="J81" i="26" s="1"/>
  <c r="I40" i="26" a="1"/>
  <c r="I40" i="26" s="1"/>
  <c r="J40" i="26" s="1"/>
  <c r="I41" i="26" a="1"/>
  <c r="I41" i="26" s="1"/>
  <c r="J41" i="26" s="1"/>
  <c r="I15" i="27" a="1"/>
  <c r="I15" i="27" s="1"/>
  <c r="J15" i="27" s="1"/>
  <c r="I104" i="26" a="1"/>
  <c r="I104" i="26" s="1"/>
  <c r="J104" i="26" s="1"/>
  <c r="I31" i="26" a="1"/>
  <c r="I31" i="26" s="1"/>
  <c r="J31" i="26" s="1"/>
  <c r="J63" i="23" a="1"/>
  <c r="J63" i="23" s="1"/>
  <c r="K63" i="23" s="1"/>
  <c r="J90" i="23" a="1"/>
  <c r="J90" i="23" s="1"/>
  <c r="K90" i="23" s="1"/>
  <c r="J91" i="23" a="1"/>
  <c r="J91" i="23" s="1"/>
  <c r="K91" i="23" s="1"/>
  <c r="I91" i="23" s="1"/>
  <c r="L60" i="23" a="1"/>
  <c r="L60" i="23" s="1"/>
  <c r="M60" i="23" s="1"/>
  <c r="L17" i="23" a="1"/>
  <c r="L17" i="23" s="1"/>
  <c r="M17" i="23" s="1"/>
  <c r="L87" i="23" a="1"/>
  <c r="L87" i="23" s="1"/>
  <c r="M87" i="23" s="1"/>
  <c r="J60" i="23" a="1"/>
  <c r="J60" i="23" s="1"/>
  <c r="K60" i="23" s="1"/>
  <c r="L43" i="23" a="1"/>
  <c r="L43" i="23" s="1"/>
  <c r="M43" i="23" s="1"/>
  <c r="J64" i="23" a="1"/>
  <c r="J64" i="23" s="1"/>
  <c r="K64" i="23" s="1"/>
  <c r="I64" i="23" s="1"/>
  <c r="J16" i="23" a="1"/>
  <c r="J16" i="23" s="1"/>
  <c r="K16" i="23" s="1"/>
  <c r="L52" i="23" a="1"/>
  <c r="L52" i="23" s="1"/>
  <c r="M52" i="23" s="1"/>
  <c r="I52" i="23" s="1"/>
  <c r="L59" i="23" a="1"/>
  <c r="L59" i="23" s="1"/>
  <c r="M59" i="23" s="1"/>
  <c r="I59" i="23" s="1"/>
  <c r="J51" i="23" a="1"/>
  <c r="J51" i="23" s="1"/>
  <c r="K51" i="23" s="1"/>
  <c r="J28" i="23" a="1"/>
  <c r="J28" i="23" s="1"/>
  <c r="K28" i="23" s="1"/>
  <c r="I28" i="23" s="1"/>
  <c r="J37" i="23" a="1"/>
  <c r="J37" i="23" s="1"/>
  <c r="K37" i="23" s="1"/>
  <c r="J69" i="23" a="1"/>
  <c r="J69" i="23" s="1"/>
  <c r="K69" i="23" s="1"/>
  <c r="I69" i="23" s="1"/>
  <c r="J38" i="23" a="1"/>
  <c r="J38" i="23" s="1"/>
  <c r="K38" i="23" s="1"/>
  <c r="L97" i="23" a="1"/>
  <c r="L97" i="23" s="1"/>
  <c r="M97" i="23" s="1"/>
  <c r="J82" i="23" a="1"/>
  <c r="J82" i="23" s="1"/>
  <c r="K82" i="23" s="1"/>
  <c r="I82" i="23" s="1"/>
  <c r="L16" i="23" a="1"/>
  <c r="L16" i="23" s="1"/>
  <c r="M16" i="23" s="1"/>
  <c r="L38" i="23" a="1"/>
  <c r="L38" i="23" s="1"/>
  <c r="M38" i="23" s="1"/>
  <c r="L15" i="23" a="1"/>
  <c r="L15" i="23" s="1"/>
  <c r="M15" i="23" s="1"/>
  <c r="I15" i="23" s="1"/>
  <c r="J97" i="23" a="1"/>
  <c r="J97" i="23" s="1"/>
  <c r="K97" i="23" s="1"/>
  <c r="J55" i="23" a="1"/>
  <c r="J55" i="23" s="1"/>
  <c r="K55" i="23" s="1"/>
  <c r="I55" i="23" s="1"/>
  <c r="L73" i="23" a="1"/>
  <c r="L73" i="23" s="1"/>
  <c r="M73" i="23" s="1"/>
  <c r="L46" i="23" a="1"/>
  <c r="L46" i="23" s="1"/>
  <c r="M46" i="23" s="1"/>
  <c r="J81" i="23" a="1"/>
  <c r="J81" i="23" s="1"/>
  <c r="K81" i="23" s="1"/>
  <c r="L47" i="23" a="1"/>
  <c r="L47" i="23" s="1"/>
  <c r="M47" i="23" s="1"/>
  <c r="I47" i="23" s="1"/>
  <c r="J101" i="23" a="1"/>
  <c r="J101" i="23" s="1"/>
  <c r="K101" i="23" s="1"/>
  <c r="J70" i="23" a="1"/>
  <c r="J70" i="23" s="1"/>
  <c r="K70" i="23" s="1"/>
  <c r="J80" i="23" a="1"/>
  <c r="J80" i="23" s="1"/>
  <c r="K80" i="23" s="1"/>
  <c r="I80" i="23" s="1"/>
  <c r="J73" i="23" a="1"/>
  <c r="J73" i="23" s="1"/>
  <c r="K73" i="23" s="1"/>
  <c r="J46" i="23" a="1"/>
  <c r="J46" i="23" s="1"/>
  <c r="K46" i="23" s="1"/>
  <c r="L81" i="23" a="1"/>
  <c r="L81" i="23" s="1"/>
  <c r="M81" i="23" s="1"/>
  <c r="J72" i="23" a="1"/>
  <c r="J72" i="23" s="1"/>
  <c r="K72" i="23" s="1"/>
  <c r="I72" i="23" s="1"/>
  <c r="L70" i="23" a="1"/>
  <c r="L70" i="23" s="1"/>
  <c r="M70" i="23" s="1"/>
  <c r="L98" i="23" a="1"/>
  <c r="L98" i="23" s="1"/>
  <c r="M98" i="23" s="1"/>
  <c r="I98" i="23" s="1"/>
  <c r="L99" i="23" a="1"/>
  <c r="L99" i="23" s="1"/>
  <c r="M99" i="23" s="1"/>
  <c r="I99" i="23" s="1"/>
  <c r="I57" i="26" a="1"/>
  <c r="I57" i="26" s="1"/>
  <c r="J57" i="26" s="1"/>
  <c r="Y7" i="26"/>
  <c r="Y7" i="27"/>
  <c r="J87" i="23" a="1"/>
  <c r="J87" i="23" s="1"/>
  <c r="K87" i="23" s="1"/>
  <c r="J93" i="23" a="1"/>
  <c r="J93" i="23" s="1"/>
  <c r="K93" i="23" s="1"/>
  <c r="L93" i="23" a="1"/>
  <c r="L93" i="23" s="1"/>
  <c r="M93" i="23" s="1"/>
  <c r="J102" i="23" a="1"/>
  <c r="J102" i="23" s="1"/>
  <c r="K102" i="23" s="1"/>
  <c r="J50" i="23" a="1"/>
  <c r="J50" i="23" s="1"/>
  <c r="K50" i="23" s="1"/>
  <c r="L92" i="23" a="1"/>
  <c r="L92" i="23" s="1"/>
  <c r="M92" i="23" s="1"/>
  <c r="I92" i="23" s="1"/>
  <c r="L102" i="23" a="1"/>
  <c r="L102" i="23" s="1"/>
  <c r="M102" i="23" s="1"/>
  <c r="L65" i="23" a="1"/>
  <c r="L65" i="23" s="1"/>
  <c r="M65" i="23" s="1"/>
  <c r="I65" i="23" s="1"/>
  <c r="L50" i="23" a="1"/>
  <c r="L50" i="23" s="1"/>
  <c r="M50" i="23" s="1"/>
  <c r="L61" i="23" a="1"/>
  <c r="L61" i="23" s="1"/>
  <c r="M61" i="23" s="1"/>
  <c r="I61" i="23" s="1"/>
  <c r="L29" i="23" a="1"/>
  <c r="L29" i="23" s="1"/>
  <c r="M29" i="23" s="1"/>
  <c r="I29" i="23" s="1"/>
  <c r="L107" i="23" a="1"/>
  <c r="L107" i="23" s="1"/>
  <c r="M107" i="23" s="1"/>
  <c r="L108" i="23" a="1"/>
  <c r="L108" i="23" s="1"/>
  <c r="M108" i="23" s="1"/>
  <c r="I108" i="23" s="1"/>
  <c r="J107" i="23" a="1"/>
  <c r="J107" i="23" s="1"/>
  <c r="K107" i="23" s="1"/>
  <c r="R23" i="26" a="1"/>
  <c r="R23" i="26" s="1"/>
  <c r="S23" i="26" s="1"/>
  <c r="I79" i="26" a="1"/>
  <c r="I79" i="26" s="1"/>
  <c r="J79" i="26" s="1"/>
  <c r="I104" i="27" a="1"/>
  <c r="I104" i="27" s="1"/>
  <c r="J104" i="27" s="1"/>
  <c r="I52" i="26" a="1"/>
  <c r="I52" i="26" s="1"/>
  <c r="J52" i="26" s="1"/>
  <c r="I78" i="26" a="1"/>
  <c r="I78" i="26" s="1"/>
  <c r="J78" i="26" s="1"/>
  <c r="I69" i="27" a="1"/>
  <c r="I69" i="27" s="1"/>
  <c r="J69" i="27" s="1"/>
  <c r="I13" i="26" a="1"/>
  <c r="I13" i="26" s="1"/>
  <c r="J13" i="26" s="1"/>
  <c r="I86" i="26" a="1"/>
  <c r="I86" i="26" s="1"/>
  <c r="J86" i="26" s="1"/>
  <c r="I25" i="26" a="1"/>
  <c r="I25" i="26" s="1"/>
  <c r="J25" i="26" s="1"/>
  <c r="I19" i="26" a="1"/>
  <c r="I19" i="26" s="1"/>
  <c r="J19" i="26" s="1"/>
  <c r="I55" i="27" a="1"/>
  <c r="I55" i="27" s="1"/>
  <c r="J55" i="27" s="1"/>
  <c r="I73" i="26" a="1"/>
  <c r="I73" i="26" s="1"/>
  <c r="J73" i="26" s="1"/>
  <c r="I75" i="26" a="1"/>
  <c r="I75" i="26" s="1"/>
  <c r="J75" i="26" s="1"/>
  <c r="I77" i="27" a="1"/>
  <c r="I77" i="27" s="1"/>
  <c r="J77" i="27" s="1"/>
  <c r="I33" i="26" a="1"/>
  <c r="I33" i="26" s="1"/>
  <c r="J33" i="26" s="1"/>
  <c r="I92" i="26" a="1"/>
  <c r="I92" i="26" s="1"/>
  <c r="J92" i="26" s="1"/>
  <c r="I74" i="26" a="1"/>
  <c r="I74" i="26" s="1"/>
  <c r="J74" i="26" s="1"/>
  <c r="I51" i="26" a="1"/>
  <c r="I51" i="26" s="1"/>
  <c r="J51" i="26" s="1"/>
  <c r="I23" i="26" a="1"/>
  <c r="I23" i="26" s="1"/>
  <c r="J23" i="26" s="1"/>
  <c r="I53" i="26" a="1"/>
  <c r="I53" i="26" s="1"/>
  <c r="J53" i="26" s="1"/>
  <c r="I89" i="26" a="1"/>
  <c r="I89" i="26" s="1"/>
  <c r="J89" i="26" s="1"/>
  <c r="I36" i="26" a="1"/>
  <c r="I36" i="26" s="1"/>
  <c r="J36" i="26" s="1"/>
  <c r="I46" i="26" a="1"/>
  <c r="I46" i="26" s="1"/>
  <c r="J46" i="26" s="1"/>
  <c r="I101" i="26" a="1"/>
  <c r="I101" i="26" s="1"/>
  <c r="J101" i="26" s="1"/>
  <c r="I71" i="26" a="1"/>
  <c r="I71" i="26" s="1"/>
  <c r="J71" i="26" s="1"/>
  <c r="I18" i="26" a="1"/>
  <c r="I18" i="26" s="1"/>
  <c r="J18" i="26" s="1"/>
  <c r="I56" i="26" a="1"/>
  <c r="I56" i="26" s="1"/>
  <c r="J56" i="26" s="1"/>
  <c r="I85" i="26" a="1"/>
  <c r="I85" i="26" s="1"/>
  <c r="J85" i="26" s="1"/>
  <c r="I45" i="27" a="1"/>
  <c r="I45" i="27" s="1"/>
  <c r="J45" i="27" s="1"/>
  <c r="I86" i="27" a="1"/>
  <c r="I86" i="27" s="1"/>
  <c r="J86" i="27" s="1"/>
  <c r="I106" i="27" a="1"/>
  <c r="I106" i="27" s="1"/>
  <c r="J106" i="27" s="1"/>
  <c r="I59" i="27" a="1"/>
  <c r="I59" i="27" s="1"/>
  <c r="J59" i="27" s="1"/>
  <c r="I91" i="26" a="1"/>
  <c r="I91" i="26" s="1"/>
  <c r="J91" i="26" s="1"/>
  <c r="I64" i="26" a="1"/>
  <c r="I64" i="26" s="1"/>
  <c r="J64" i="26" s="1"/>
  <c r="I76" i="27" a="1"/>
  <c r="I76" i="27" s="1"/>
  <c r="J76" i="27" s="1"/>
  <c r="I105" i="26" a="1"/>
  <c r="I105" i="26" s="1"/>
  <c r="J105" i="26" s="1"/>
  <c r="I44" i="26" a="1"/>
  <c r="I44" i="26" s="1"/>
  <c r="J44" i="26" s="1"/>
  <c r="I17" i="26" a="1"/>
  <c r="I17" i="26" s="1"/>
  <c r="J17" i="26" s="1"/>
  <c r="I80" i="27" a="1"/>
  <c r="I80" i="27" s="1"/>
  <c r="J80" i="27" s="1"/>
  <c r="I28" i="26" a="1"/>
  <c r="I28" i="26" s="1"/>
  <c r="J28" i="26" s="1"/>
  <c r="I27" i="26" a="1"/>
  <c r="I27" i="26" s="1"/>
  <c r="J27" i="26" s="1"/>
  <c r="I37" i="27" a="1"/>
  <c r="I37" i="27" s="1"/>
  <c r="J37" i="27" s="1"/>
  <c r="I63" i="27" a="1"/>
  <c r="I63" i="27" s="1"/>
  <c r="J63" i="27" s="1"/>
  <c r="I110" i="26" a="1"/>
  <c r="I110" i="26" s="1"/>
  <c r="J110" i="26" s="1"/>
  <c r="I35" i="27" a="1"/>
  <c r="I35" i="27" s="1"/>
  <c r="J35" i="27" s="1"/>
  <c r="I50" i="26" a="1"/>
  <c r="I50" i="26" s="1"/>
  <c r="J50" i="26" s="1"/>
  <c r="I60" i="26" a="1"/>
  <c r="I60" i="26" s="1"/>
  <c r="J60" i="26" s="1"/>
  <c r="I93" i="26" a="1"/>
  <c r="I93" i="26" s="1"/>
  <c r="J93" i="26" s="1"/>
  <c r="I42" i="26" a="1"/>
  <c r="I42" i="26" s="1"/>
  <c r="J42" i="26" s="1"/>
  <c r="I54" i="26" a="1"/>
  <c r="I54" i="26" s="1"/>
  <c r="J54" i="26" s="1"/>
  <c r="I84" i="26" a="1"/>
  <c r="I84" i="26" s="1"/>
  <c r="J84" i="26" s="1"/>
  <c r="I62" i="26" a="1"/>
  <c r="I62" i="26" s="1"/>
  <c r="J62" i="26" s="1"/>
  <c r="I24" i="27" a="1"/>
  <c r="I24" i="27" s="1"/>
  <c r="J24" i="27" s="1"/>
  <c r="I83" i="27" a="1"/>
  <c r="I83" i="27" s="1"/>
  <c r="J83" i="27" s="1"/>
  <c r="I100" i="26" a="1"/>
  <c r="I100" i="26" s="1"/>
  <c r="J100" i="26" s="1"/>
  <c r="I32" i="26" a="1"/>
  <c r="I32" i="26" s="1"/>
  <c r="J32" i="26" s="1"/>
  <c r="I22" i="27" a="1"/>
  <c r="I22" i="27" s="1"/>
  <c r="J22" i="27" s="1"/>
  <c r="I64" i="27" a="1"/>
  <c r="I64" i="27" s="1"/>
  <c r="J64" i="27" s="1"/>
  <c r="I37" i="26" a="1"/>
  <c r="I37" i="26" s="1"/>
  <c r="J37" i="26" s="1"/>
  <c r="I45" i="26" a="1"/>
  <c r="I45" i="26" s="1"/>
  <c r="J45" i="26" s="1"/>
  <c r="I98" i="27" a="1"/>
  <c r="I98" i="27" s="1"/>
  <c r="J98" i="27" s="1"/>
  <c r="I105" i="27" a="1"/>
  <c r="I105" i="27" s="1"/>
  <c r="J105" i="27" s="1"/>
  <c r="I99" i="27" a="1"/>
  <c r="I99" i="27" s="1"/>
  <c r="J99" i="27" s="1"/>
  <c r="I39" i="27" a="1"/>
  <c r="I39" i="27" s="1"/>
  <c r="J39" i="27" s="1"/>
  <c r="I70" i="27" a="1"/>
  <c r="I70" i="27" s="1"/>
  <c r="J70" i="27" s="1"/>
  <c r="I103" i="27" a="1"/>
  <c r="I103" i="27" s="1"/>
  <c r="J103" i="27" s="1"/>
  <c r="I95" i="26" a="1"/>
  <c r="I95" i="26" s="1"/>
  <c r="J95" i="26" s="1"/>
  <c r="I76" i="26" a="1"/>
  <c r="I76" i="26" s="1"/>
  <c r="J76" i="26" s="1"/>
  <c r="I106" i="26" a="1"/>
  <c r="I106" i="26" s="1"/>
  <c r="J106" i="26" s="1"/>
  <c r="I38" i="27" a="1"/>
  <c r="I38" i="27" s="1"/>
  <c r="J38" i="27" s="1"/>
  <c r="I62" i="27" a="1"/>
  <c r="I62" i="27" s="1"/>
  <c r="J62" i="27" s="1"/>
  <c r="I102" i="26" a="1"/>
  <c r="I102" i="26" s="1"/>
  <c r="J102" i="26" s="1"/>
  <c r="I39" i="26" a="1"/>
  <c r="I39" i="26" s="1"/>
  <c r="J39" i="26" s="1"/>
  <c r="I16" i="26" a="1"/>
  <c r="I16" i="26" s="1"/>
  <c r="J16" i="26" s="1"/>
  <c r="I29" i="26" a="1"/>
  <c r="I29" i="26" s="1"/>
  <c r="J29" i="26" s="1"/>
  <c r="I22" i="26" a="1"/>
  <c r="I22" i="26" s="1"/>
  <c r="J22" i="26" s="1"/>
  <c r="I69" i="26" a="1"/>
  <c r="I69" i="26" s="1"/>
  <c r="J69" i="26" s="1"/>
  <c r="I68" i="26" a="1"/>
  <c r="I68" i="26" s="1"/>
  <c r="J68" i="26" s="1"/>
  <c r="I63" i="26" a="1"/>
  <c r="I63" i="26" s="1"/>
  <c r="J63" i="26" s="1"/>
  <c r="I17" i="27" a="1"/>
  <c r="I17" i="27" s="1"/>
  <c r="J17" i="27" s="1"/>
  <c r="I77" i="26" a="1"/>
  <c r="I77" i="26" s="1"/>
  <c r="J77" i="26" s="1"/>
  <c r="I99" i="26" a="1"/>
  <c r="I99" i="26" s="1"/>
  <c r="J99" i="26" s="1"/>
  <c r="I47" i="26" a="1"/>
  <c r="I47" i="26" s="1"/>
  <c r="J47" i="26" s="1"/>
  <c r="I55" i="26" a="1"/>
  <c r="I55" i="26" s="1"/>
  <c r="J55" i="26" s="1"/>
  <c r="I87" i="26" a="1"/>
  <c r="I87" i="26" s="1"/>
  <c r="J87" i="26" s="1"/>
  <c r="I43" i="26" a="1"/>
  <c r="I43" i="26" s="1"/>
  <c r="J43" i="26" s="1"/>
  <c r="I33" i="27" a="1"/>
  <c r="I33" i="27" s="1"/>
  <c r="J33" i="27" s="1"/>
  <c r="I20" i="26" a="1"/>
  <c r="I20" i="26" s="1"/>
  <c r="J20" i="26" s="1"/>
  <c r="I70" i="26" a="1"/>
  <c r="I70" i="26" s="1"/>
  <c r="J70" i="26" s="1"/>
  <c r="I49" i="26" a="1"/>
  <c r="I49" i="26" s="1"/>
  <c r="J49" i="26" s="1"/>
  <c r="I61" i="26" a="1"/>
  <c r="I61" i="26" s="1"/>
  <c r="J61" i="26" s="1"/>
  <c r="I80" i="26" a="1"/>
  <c r="I80" i="26" s="1"/>
  <c r="J80" i="26" s="1"/>
  <c r="I72" i="26" a="1"/>
  <c r="I72" i="26" s="1"/>
  <c r="J72" i="26" s="1"/>
  <c r="I65" i="26" a="1"/>
  <c r="I65" i="26" s="1"/>
  <c r="J65" i="26" s="1"/>
  <c r="I90" i="26" a="1"/>
  <c r="I90" i="26" s="1"/>
  <c r="J90" i="26" s="1"/>
  <c r="I35" i="26" a="1"/>
  <c r="I35" i="26" s="1"/>
  <c r="J35" i="26" s="1"/>
  <c r="I15" i="26" a="1"/>
  <c r="I15" i="26" s="1"/>
  <c r="J15" i="26" s="1"/>
  <c r="I94" i="26" a="1"/>
  <c r="I94" i="26" s="1"/>
  <c r="J94" i="26" s="1"/>
  <c r="I30" i="26" a="1"/>
  <c r="I30" i="26" s="1"/>
  <c r="J30" i="26" s="1"/>
  <c r="I28" i="27" a="1"/>
  <c r="I28" i="27" s="1"/>
  <c r="J28" i="27" s="1"/>
  <c r="I98" i="26" a="1"/>
  <c r="I98" i="26" s="1"/>
  <c r="J98" i="26" s="1"/>
  <c r="I107" i="26" a="1"/>
  <c r="I107" i="26" s="1"/>
  <c r="J107" i="26" s="1"/>
  <c r="I59" i="26" a="1"/>
  <c r="I59" i="26" s="1"/>
  <c r="J59" i="26" s="1"/>
  <c r="I67" i="26" a="1"/>
  <c r="I67" i="26" s="1"/>
  <c r="J67" i="26" s="1"/>
  <c r="I14" i="26" a="1"/>
  <c r="I14" i="26" s="1"/>
  <c r="J14" i="26" s="1"/>
  <c r="I109" i="26" a="1"/>
  <c r="I109" i="26" s="1"/>
  <c r="J109" i="26" s="1"/>
  <c r="I43" i="27" a="1"/>
  <c r="I43" i="27" s="1"/>
  <c r="J43" i="27" s="1"/>
  <c r="I34" i="26" a="1"/>
  <c r="I34" i="26" s="1"/>
  <c r="J34" i="26" s="1"/>
  <c r="I48" i="26" a="1"/>
  <c r="I48" i="26" s="1"/>
  <c r="J48" i="26" s="1"/>
  <c r="I24" i="26" a="1"/>
  <c r="I24" i="26" s="1"/>
  <c r="J24" i="26" s="1"/>
  <c r="I25" i="27" a="1"/>
  <c r="I25" i="27" s="1"/>
  <c r="J25" i="27" s="1"/>
  <c r="I38" i="26" a="1"/>
  <c r="I38" i="26" s="1"/>
  <c r="J38" i="26" s="1"/>
  <c r="I42" i="27" a="1"/>
  <c r="I42" i="27" s="1"/>
  <c r="J42" i="27" s="1"/>
  <c r="I87" i="27" a="1"/>
  <c r="I87" i="27" s="1"/>
  <c r="J87" i="27" s="1"/>
  <c r="I65" i="27" a="1"/>
  <c r="I65" i="27" s="1"/>
  <c r="J65" i="27" s="1"/>
  <c r="I88" i="27" a="1"/>
  <c r="I88" i="27" s="1"/>
  <c r="J88" i="27" s="1"/>
  <c r="I72" i="27" a="1"/>
  <c r="I72" i="27" s="1"/>
  <c r="J72" i="27" s="1"/>
  <c r="I108" i="27" a="1"/>
  <c r="I108" i="27" s="1"/>
  <c r="J108" i="27" s="1"/>
  <c r="I26" i="26" a="1"/>
  <c r="I26" i="26" s="1"/>
  <c r="J26" i="26" s="1"/>
  <c r="I66" i="26" a="1"/>
  <c r="I66" i="26" s="1"/>
  <c r="J66" i="26" s="1"/>
  <c r="I21" i="26" a="1"/>
  <c r="I21" i="26" s="1"/>
  <c r="J21" i="26" s="1"/>
  <c r="I83" i="26" a="1"/>
  <c r="I83" i="26" s="1"/>
  <c r="J83" i="26" s="1"/>
  <c r="I97" i="27" a="1"/>
  <c r="I97" i="27" s="1"/>
  <c r="J97" i="27" s="1"/>
  <c r="I93" i="27" a="1"/>
  <c r="I93" i="27" s="1"/>
  <c r="J93" i="27" s="1"/>
  <c r="I73" i="27" a="1"/>
  <c r="I73" i="27" s="1"/>
  <c r="J73" i="27" s="1"/>
  <c r="I57" i="27" a="1"/>
  <c r="I57" i="27" s="1"/>
  <c r="J57" i="27" s="1"/>
  <c r="I100" i="27" a="1"/>
  <c r="I100" i="27" s="1"/>
  <c r="J100" i="27" s="1"/>
  <c r="I78" i="27" a="1"/>
  <c r="I78" i="27" s="1"/>
  <c r="J78" i="27" s="1"/>
  <c r="I91" i="27" a="1"/>
  <c r="I91" i="27" s="1"/>
  <c r="J91" i="27" s="1"/>
  <c r="I14" i="27" a="1"/>
  <c r="I14" i="27" s="1"/>
  <c r="J14" i="27" s="1"/>
  <c r="I19" i="27" a="1"/>
  <c r="I19" i="27" s="1"/>
  <c r="J19" i="27" s="1"/>
  <c r="I108" i="26" a="1"/>
  <c r="I108" i="26" s="1"/>
  <c r="J108" i="26" s="1"/>
  <c r="I49" i="27" a="1"/>
  <c r="I49" i="27" s="1"/>
  <c r="J49" i="27" s="1"/>
  <c r="I81" i="27" a="1"/>
  <c r="I81" i="27" s="1"/>
  <c r="J81" i="27" s="1"/>
  <c r="I103" i="26" a="1"/>
  <c r="I103" i="26" s="1"/>
  <c r="J103" i="26" s="1"/>
  <c r="I29" i="27" a="1"/>
  <c r="I29" i="27" s="1"/>
  <c r="J29" i="27" s="1"/>
  <c r="I53" i="27" a="1"/>
  <c r="I53" i="27" s="1"/>
  <c r="J53" i="27" s="1"/>
  <c r="I102" i="27" a="1"/>
  <c r="I102" i="27" s="1"/>
  <c r="J102" i="27" s="1"/>
  <c r="I27" i="27" a="1"/>
  <c r="I27" i="27" s="1"/>
  <c r="J27" i="27" s="1"/>
  <c r="I16" i="27" a="1"/>
  <c r="I16" i="27" s="1"/>
  <c r="J16" i="27" s="1"/>
  <c r="I20" i="27" a="1"/>
  <c r="I20" i="27" s="1"/>
  <c r="J20" i="27" s="1"/>
  <c r="I89" i="27" a="1"/>
  <c r="I89" i="27" s="1"/>
  <c r="J89" i="27" s="1"/>
  <c r="I84" i="27" a="1"/>
  <c r="I84" i="27" s="1"/>
  <c r="J84" i="27" s="1"/>
  <c r="I94" i="27" a="1"/>
  <c r="I94" i="27" s="1"/>
  <c r="J94" i="27" s="1"/>
  <c r="I66" i="27" a="1"/>
  <c r="I66" i="27" s="1"/>
  <c r="J66" i="27" s="1"/>
  <c r="I30" i="27" a="1"/>
  <c r="I30" i="27" s="1"/>
  <c r="J30" i="27" s="1"/>
  <c r="I46" i="27" a="1"/>
  <c r="I46" i="27" s="1"/>
  <c r="J46" i="27" s="1"/>
  <c r="I96" i="27" a="1"/>
  <c r="I96" i="27" s="1"/>
  <c r="J96" i="27" s="1"/>
  <c r="I54" i="27" a="1"/>
  <c r="I54" i="27" s="1"/>
  <c r="J54" i="27" s="1"/>
  <c r="I79" i="27" a="1"/>
  <c r="I79" i="27" s="1"/>
  <c r="J79" i="27" s="1"/>
  <c r="I95" i="27" a="1"/>
  <c r="I95" i="27" s="1"/>
  <c r="J95" i="27" s="1"/>
  <c r="I90" i="27" a="1"/>
  <c r="I90" i="27" s="1"/>
  <c r="J90" i="27" s="1"/>
  <c r="I13" i="27" a="1"/>
  <c r="I13" i="27" s="1"/>
  <c r="J13" i="27" s="1"/>
  <c r="I82" i="27" a="1"/>
  <c r="I82" i="27" s="1"/>
  <c r="J82" i="27" s="1"/>
  <c r="I18" i="27" a="1"/>
  <c r="I18" i="27" s="1"/>
  <c r="J18" i="27" s="1"/>
  <c r="I32" i="27" a="1"/>
  <c r="I32" i="27" s="1"/>
  <c r="J32" i="27" s="1"/>
  <c r="I92" i="27" a="1"/>
  <c r="I92" i="27" s="1"/>
  <c r="J92" i="27" s="1"/>
  <c r="I109" i="27" a="1"/>
  <c r="I109" i="27" s="1"/>
  <c r="J109" i="27" s="1"/>
  <c r="I44" i="27" a="1"/>
  <c r="I44" i="27" s="1"/>
  <c r="J44" i="27" s="1"/>
  <c r="I85" i="27" a="1"/>
  <c r="I85" i="27" s="1"/>
  <c r="J85" i="27" s="1"/>
  <c r="I12" i="27" a="1"/>
  <c r="I12" i="27" s="1"/>
  <c r="J12" i="27" s="1"/>
  <c r="I71" i="27" a="1"/>
  <c r="I71" i="27" s="1"/>
  <c r="J71" i="27" s="1"/>
  <c r="I56" i="27" a="1"/>
  <c r="I56" i="27" s="1"/>
  <c r="J56" i="27" s="1"/>
  <c r="I68" i="27" a="1"/>
  <c r="I68" i="27" s="1"/>
  <c r="J68" i="27" s="1"/>
  <c r="I75" i="27" a="1"/>
  <c r="I75" i="27" s="1"/>
  <c r="J75" i="27" s="1"/>
  <c r="I47" i="27" a="1"/>
  <c r="I47" i="27" s="1"/>
  <c r="J47" i="27" s="1"/>
  <c r="I31" i="27" a="1"/>
  <c r="I31" i="27" s="1"/>
  <c r="J31" i="27" s="1"/>
  <c r="I40" i="27" a="1"/>
  <c r="I40" i="27" s="1"/>
  <c r="J40" i="27" s="1"/>
  <c r="I36" i="27" a="1"/>
  <c r="I36" i="27" s="1"/>
  <c r="J36" i="27" s="1"/>
  <c r="I50" i="27" a="1"/>
  <c r="I50" i="27" s="1"/>
  <c r="J50" i="27" s="1"/>
  <c r="I21" i="27" a="1"/>
  <c r="I21" i="27" s="1"/>
  <c r="J21" i="27" s="1"/>
  <c r="I101" i="27" a="1"/>
  <c r="I101" i="27" s="1"/>
  <c r="J101" i="27" s="1"/>
  <c r="I34" i="27" a="1"/>
  <c r="I34" i="27" s="1"/>
  <c r="J34" i="27" s="1"/>
  <c r="I51" i="27" a="1"/>
  <c r="I51" i="27" s="1"/>
  <c r="J51" i="27" s="1"/>
  <c r="I48" i="27" a="1"/>
  <c r="I48" i="27" s="1"/>
  <c r="J48" i="27" s="1"/>
  <c r="I60" i="27" a="1"/>
  <c r="I60" i="27" s="1"/>
  <c r="J60" i="27" s="1"/>
  <c r="I67" i="27" a="1"/>
  <c r="I67" i="27" s="1"/>
  <c r="J67" i="27" s="1"/>
  <c r="I41" i="27" a="1"/>
  <c r="I41" i="27" s="1"/>
  <c r="J41" i="27" s="1"/>
  <c r="I107" i="27" a="1"/>
  <c r="I107" i="27" s="1"/>
  <c r="J107" i="27" s="1"/>
  <c r="I52" i="27" a="1"/>
  <c r="I52" i="27" s="1"/>
  <c r="J52" i="27" s="1"/>
  <c r="I74" i="27" a="1"/>
  <c r="I74" i="27" s="1"/>
  <c r="J74" i="27" s="1"/>
  <c r="I26" i="27" a="1"/>
  <c r="I26" i="27" s="1"/>
  <c r="J26" i="27" s="1"/>
  <c r="D111" i="27"/>
  <c r="H106" i="28" s="1"/>
  <c r="R102" i="26" a="1"/>
  <c r="R102" i="26" s="1"/>
  <c r="S102" i="26" s="1"/>
  <c r="R97" i="26" a="1"/>
  <c r="R97" i="26" s="1"/>
  <c r="S97" i="26" s="1"/>
  <c r="R94" i="26" a="1"/>
  <c r="R94" i="26" s="1"/>
  <c r="S94" i="26" s="1"/>
  <c r="R78" i="26" a="1"/>
  <c r="R78" i="26" s="1"/>
  <c r="S78" i="26" s="1"/>
  <c r="R85" i="26" a="1"/>
  <c r="R85" i="26" s="1"/>
  <c r="S85" i="26" s="1"/>
  <c r="R67" i="26" a="1"/>
  <c r="R67" i="26" s="1"/>
  <c r="S67" i="26" s="1"/>
  <c r="R51" i="26" a="1"/>
  <c r="R51" i="26" s="1"/>
  <c r="S51" i="26" s="1"/>
  <c r="R83" i="26" a="1"/>
  <c r="R83" i="26" s="1"/>
  <c r="S83" i="26" s="1"/>
  <c r="R80" i="26" a="1"/>
  <c r="R80" i="26" s="1"/>
  <c r="S80" i="26" s="1"/>
  <c r="R54" i="26" a="1"/>
  <c r="R54" i="26" s="1"/>
  <c r="S54" i="26" s="1"/>
  <c r="R36" i="26" a="1"/>
  <c r="R36" i="26" s="1"/>
  <c r="S36" i="26" s="1"/>
  <c r="R90" i="26" a="1"/>
  <c r="R90" i="26" s="1"/>
  <c r="S90" i="26" s="1"/>
  <c r="R41" i="26" a="1"/>
  <c r="R41" i="26" s="1"/>
  <c r="S41" i="26" s="1"/>
  <c r="R17" i="27" a="1"/>
  <c r="R17" i="27" s="1"/>
  <c r="S17" i="27" s="1"/>
  <c r="R24" i="26" a="1"/>
  <c r="R24" i="26" s="1"/>
  <c r="S24" i="26" s="1"/>
  <c r="R98" i="26" a="1"/>
  <c r="R98" i="26" s="1"/>
  <c r="S98" i="26" s="1"/>
  <c r="R106" i="27" a="1"/>
  <c r="R106" i="27" s="1"/>
  <c r="S106" i="27" s="1"/>
  <c r="R33" i="26" a="1"/>
  <c r="R33" i="26" s="1"/>
  <c r="S33" i="26" s="1"/>
  <c r="R89" i="27" a="1"/>
  <c r="R89" i="27" s="1"/>
  <c r="S89" i="27" s="1"/>
  <c r="R16" i="26" a="1"/>
  <c r="R16" i="26" s="1"/>
  <c r="S16" i="26" s="1"/>
  <c r="R88" i="26" a="1"/>
  <c r="R88" i="26" s="1"/>
  <c r="S88" i="26" s="1"/>
  <c r="R26" i="27" a="1"/>
  <c r="R26" i="27" s="1"/>
  <c r="S26" i="27" s="1"/>
  <c r="R84" i="27" a="1"/>
  <c r="R84" i="27" s="1"/>
  <c r="S84" i="27" s="1"/>
  <c r="R44" i="26" a="1"/>
  <c r="R44" i="26" s="1"/>
  <c r="S44" i="26" s="1"/>
  <c r="R75" i="26" a="1"/>
  <c r="R75" i="26" s="1"/>
  <c r="S75" i="26" s="1"/>
  <c r="V12" i="23" a="1"/>
  <c r="V12" i="23" s="1"/>
  <c r="W12" i="23" s="1"/>
  <c r="X12" i="23" a="1"/>
  <c r="X12" i="23" s="1"/>
  <c r="Y12" i="23" s="1"/>
  <c r="V59" i="23" a="1"/>
  <c r="V59" i="23" s="1"/>
  <c r="W59" i="23" s="1"/>
  <c r="X59" i="23" a="1"/>
  <c r="X59" i="23" s="1"/>
  <c r="Y59" i="23" s="1"/>
  <c r="R40" i="26" a="1"/>
  <c r="R40" i="26" s="1"/>
  <c r="S40" i="26" s="1"/>
  <c r="R36" i="27" a="1"/>
  <c r="R36" i="27" s="1"/>
  <c r="S36" i="27" s="1"/>
  <c r="I12" i="23"/>
  <c r="V77" i="23" a="1"/>
  <c r="V77" i="23" s="1"/>
  <c r="W77" i="23" s="1"/>
  <c r="X77" i="23" a="1"/>
  <c r="X77" i="23" s="1"/>
  <c r="Y77" i="23" s="1"/>
  <c r="X30" i="23" a="1"/>
  <c r="X30" i="23" s="1"/>
  <c r="Y30" i="23" s="1"/>
  <c r="V30" i="23" a="1"/>
  <c r="V30" i="23" s="1"/>
  <c r="W30" i="23" s="1"/>
  <c r="X48" i="23" a="1"/>
  <c r="X48" i="23" s="1"/>
  <c r="Y48" i="23" s="1"/>
  <c r="V48" i="23" a="1"/>
  <c r="V48" i="23" s="1"/>
  <c r="W48" i="23" s="1"/>
  <c r="R63" i="26" a="1"/>
  <c r="R63" i="26" s="1"/>
  <c r="S63" i="26" s="1"/>
  <c r="R96" i="26" a="1"/>
  <c r="R96" i="26" s="1"/>
  <c r="S96" i="26" s="1"/>
  <c r="R43" i="26" a="1"/>
  <c r="R43" i="26" s="1"/>
  <c r="S43" i="26" s="1"/>
  <c r="R34" i="26" a="1"/>
  <c r="R34" i="26" s="1"/>
  <c r="S34" i="26" s="1"/>
  <c r="R105" i="26" a="1"/>
  <c r="R105" i="26" s="1"/>
  <c r="S105" i="26" s="1"/>
  <c r="R86" i="26" a="1"/>
  <c r="R86" i="26" s="1"/>
  <c r="S86" i="26" s="1"/>
  <c r="R29" i="26" a="1"/>
  <c r="R29" i="26" s="1"/>
  <c r="S29" i="26" s="1"/>
  <c r="R28" i="26" a="1"/>
  <c r="R28" i="26" s="1"/>
  <c r="S28" i="26" s="1"/>
  <c r="R45" i="26" a="1"/>
  <c r="R45" i="26" s="1"/>
  <c r="S45" i="26" s="1"/>
  <c r="R52" i="27" a="1"/>
  <c r="R52" i="27" s="1"/>
  <c r="S52" i="27" s="1"/>
  <c r="R47" i="27" a="1"/>
  <c r="R47" i="27" s="1"/>
  <c r="S47" i="27" s="1"/>
  <c r="R16" i="27" a="1"/>
  <c r="R16" i="27" s="1"/>
  <c r="S16" i="27" s="1"/>
  <c r="R86" i="27" a="1"/>
  <c r="R86" i="27" s="1"/>
  <c r="S86" i="27" s="1"/>
  <c r="R107" i="27" a="1"/>
  <c r="R107" i="27" s="1"/>
  <c r="S107" i="27" s="1"/>
  <c r="R85" i="27" a="1"/>
  <c r="R85" i="27" s="1"/>
  <c r="S85" i="27" s="1"/>
  <c r="R59" i="27" a="1"/>
  <c r="R59" i="27" s="1"/>
  <c r="S59" i="27" s="1"/>
  <c r="R33" i="27" a="1"/>
  <c r="R33" i="27" s="1"/>
  <c r="S33" i="27" s="1"/>
  <c r="R27" i="27" a="1"/>
  <c r="R27" i="27" s="1"/>
  <c r="S27" i="27" s="1"/>
  <c r="R30" i="27" a="1"/>
  <c r="R30" i="27" s="1"/>
  <c r="S30" i="27" s="1"/>
  <c r="R42" i="27" a="1"/>
  <c r="R42" i="27" s="1"/>
  <c r="S42" i="27" s="1"/>
  <c r="R23" i="27" a="1"/>
  <c r="R23" i="27" s="1"/>
  <c r="S23" i="27" s="1"/>
  <c r="V84" i="23" a="1"/>
  <c r="V84" i="23" s="1"/>
  <c r="W84" i="23" s="1"/>
  <c r="X84" i="23" a="1"/>
  <c r="X84" i="23" s="1"/>
  <c r="Y84" i="23" s="1"/>
  <c r="V96" i="23" a="1"/>
  <c r="V96" i="23" s="1"/>
  <c r="W96" i="23" s="1"/>
  <c r="X96" i="23" a="1"/>
  <c r="X96" i="23" s="1"/>
  <c r="Y96" i="23" s="1"/>
  <c r="X34" i="23" a="1"/>
  <c r="X34" i="23" s="1"/>
  <c r="Y34" i="23" s="1"/>
  <c r="V34" i="23" a="1"/>
  <c r="V34" i="23" s="1"/>
  <c r="W34" i="23" s="1"/>
  <c r="X52" i="23" a="1"/>
  <c r="X52" i="23" s="1"/>
  <c r="Y52" i="23" s="1"/>
  <c r="V52" i="23" a="1"/>
  <c r="V52" i="23" s="1"/>
  <c r="W52" i="23" s="1"/>
  <c r="R64" i="26" a="1"/>
  <c r="R64" i="26" s="1"/>
  <c r="S64" i="26" s="1"/>
  <c r="R39" i="26" a="1"/>
  <c r="R39" i="26" s="1"/>
  <c r="S39" i="26" s="1"/>
  <c r="R92" i="26" a="1"/>
  <c r="R92" i="26" s="1"/>
  <c r="S92" i="26" s="1"/>
  <c r="R20" i="26" a="1"/>
  <c r="R20" i="26" s="1"/>
  <c r="S20" i="26" s="1"/>
  <c r="R38" i="27" a="1"/>
  <c r="R38" i="27" s="1"/>
  <c r="S38" i="27" s="1"/>
  <c r="V90" i="23" a="1"/>
  <c r="V90" i="23" s="1"/>
  <c r="W90" i="23" s="1"/>
  <c r="X90" i="23" a="1"/>
  <c r="X90" i="23" s="1"/>
  <c r="Y90" i="23" s="1"/>
  <c r="V60" i="23" a="1"/>
  <c r="V60" i="23" s="1"/>
  <c r="W60" i="23" s="1"/>
  <c r="X60" i="23" a="1"/>
  <c r="X60" i="23" s="1"/>
  <c r="Y60" i="23" s="1"/>
  <c r="X49" i="23" a="1"/>
  <c r="X49" i="23" s="1"/>
  <c r="Y49" i="23" s="1"/>
  <c r="V49" i="23" a="1"/>
  <c r="V49" i="23" s="1"/>
  <c r="W49" i="23" s="1"/>
  <c r="X70" i="23" a="1"/>
  <c r="X70" i="23" s="1"/>
  <c r="Y70" i="23" s="1"/>
  <c r="V70" i="23" a="1"/>
  <c r="V70" i="23" s="1"/>
  <c r="W70" i="23" s="1"/>
  <c r="V89" i="23" a="1"/>
  <c r="V89" i="23" s="1"/>
  <c r="W89" i="23" s="1"/>
  <c r="X89" i="23" a="1"/>
  <c r="X89" i="23" s="1"/>
  <c r="Y89" i="23" s="1"/>
  <c r="V24" i="23" a="1"/>
  <c r="V24" i="23" s="1"/>
  <c r="W24" i="23" s="1"/>
  <c r="X24" i="23" a="1"/>
  <c r="X24" i="23" s="1"/>
  <c r="Y24" i="23" s="1"/>
  <c r="V13" i="23" a="1"/>
  <c r="V13" i="23" s="1"/>
  <c r="W13" i="23" s="1"/>
  <c r="X13" i="23" a="1"/>
  <c r="X13" i="23" s="1"/>
  <c r="Y13" i="23" s="1"/>
  <c r="V21" i="23" a="1"/>
  <c r="V21" i="23" s="1"/>
  <c r="W21" i="23" s="1"/>
  <c r="X21" i="23" a="1"/>
  <c r="X21" i="23" s="1"/>
  <c r="Y21" i="23" s="1"/>
  <c r="V27" i="23" a="1"/>
  <c r="V27" i="23" s="1"/>
  <c r="W27" i="23" s="1"/>
  <c r="X27" i="23" a="1"/>
  <c r="X27" i="23" s="1"/>
  <c r="Y27" i="23" s="1"/>
  <c r="V42" i="23" a="1"/>
  <c r="V42" i="23" s="1"/>
  <c r="W42" i="23" s="1"/>
  <c r="X42" i="23" a="1"/>
  <c r="X42" i="23" s="1"/>
  <c r="Y42" i="23" s="1"/>
  <c r="R68" i="26" a="1"/>
  <c r="R68" i="26" s="1"/>
  <c r="S68" i="26" s="1"/>
  <c r="R59" i="26" a="1"/>
  <c r="R59" i="26" s="1"/>
  <c r="S59" i="26" s="1"/>
  <c r="V78" i="23" a="1"/>
  <c r="V78" i="23" s="1"/>
  <c r="W78" i="23" s="1"/>
  <c r="X78" i="23" a="1"/>
  <c r="X78" i="23" s="1"/>
  <c r="Y78" i="23" s="1"/>
  <c r="X51" i="23" a="1"/>
  <c r="X51" i="23" s="1"/>
  <c r="Y51" i="23" s="1"/>
  <c r="V51" i="23" a="1"/>
  <c r="V51" i="23" s="1"/>
  <c r="W51" i="23" s="1"/>
  <c r="V50" i="23" a="1"/>
  <c r="V50" i="23" s="1"/>
  <c r="W50" i="23" s="1"/>
  <c r="X50" i="23" a="1"/>
  <c r="X50" i="23" s="1"/>
  <c r="Y50" i="23" s="1"/>
  <c r="V43" i="23" a="1"/>
  <c r="V43" i="23" s="1"/>
  <c r="W43" i="23" s="1"/>
  <c r="X43" i="23" a="1"/>
  <c r="X43" i="23" s="1"/>
  <c r="Y43" i="23" s="1"/>
  <c r="V80" i="23" a="1"/>
  <c r="V80" i="23" s="1"/>
  <c r="W80" i="23" s="1"/>
  <c r="X80" i="23" a="1"/>
  <c r="X80" i="23" s="1"/>
  <c r="Y80" i="23" s="1"/>
  <c r="X37" i="23" a="1"/>
  <c r="X37" i="23" s="1"/>
  <c r="Y37" i="23" s="1"/>
  <c r="V37" i="23" a="1"/>
  <c r="V37" i="23" s="1"/>
  <c r="W37" i="23" s="1"/>
  <c r="X98" i="23" a="1"/>
  <c r="X98" i="23" s="1"/>
  <c r="Y98" i="23" s="1"/>
  <c r="V98" i="23" a="1"/>
  <c r="V98" i="23" s="1"/>
  <c r="W98" i="23" s="1"/>
  <c r="V26" i="23" a="1"/>
  <c r="V26" i="23" s="1"/>
  <c r="W26" i="23" s="1"/>
  <c r="X26" i="23" a="1"/>
  <c r="X26" i="23" s="1"/>
  <c r="Y26" i="23" s="1"/>
  <c r="V88" i="23" a="1"/>
  <c r="V88" i="23" s="1"/>
  <c r="W88" i="23" s="1"/>
  <c r="X88" i="23" a="1"/>
  <c r="X88" i="23" s="1"/>
  <c r="Y88" i="23" s="1"/>
  <c r="V19" i="23" a="1"/>
  <c r="V19" i="23" s="1"/>
  <c r="W19" i="23" s="1"/>
  <c r="X19" i="23" a="1"/>
  <c r="X19" i="23" s="1"/>
  <c r="Y19" i="23" s="1"/>
  <c r="X23" i="23" a="1"/>
  <c r="X23" i="23" s="1"/>
  <c r="Y23" i="23" s="1"/>
  <c r="V23" i="23" a="1"/>
  <c r="V23" i="23" s="1"/>
  <c r="W23" i="23" s="1"/>
  <c r="X45" i="23" a="1"/>
  <c r="X45" i="23" s="1"/>
  <c r="Y45" i="23" s="1"/>
  <c r="V45" i="23" a="1"/>
  <c r="V45" i="23" s="1"/>
  <c r="W45" i="23" s="1"/>
  <c r="V35" i="23" a="1"/>
  <c r="V35" i="23" s="1"/>
  <c r="W35" i="23" s="1"/>
  <c r="X35" i="23" a="1"/>
  <c r="X35" i="23" s="1"/>
  <c r="Y35" i="23" s="1"/>
  <c r="R19" i="26" a="1"/>
  <c r="R19" i="26" s="1"/>
  <c r="S19" i="26" s="1"/>
  <c r="R81" i="26" a="1"/>
  <c r="R81" i="26" s="1"/>
  <c r="S81" i="26" s="1"/>
  <c r="R89" i="26" a="1"/>
  <c r="R89" i="26" s="1"/>
  <c r="S89" i="26" s="1"/>
  <c r="R110" i="26" a="1"/>
  <c r="R110" i="26" s="1"/>
  <c r="S110" i="26" s="1"/>
  <c r="R84" i="26" a="1"/>
  <c r="R84" i="26" s="1"/>
  <c r="S84" i="26" s="1"/>
  <c r="R53" i="26" a="1"/>
  <c r="R53" i="26" s="1"/>
  <c r="S53" i="26" s="1"/>
  <c r="R21" i="26" a="1"/>
  <c r="R21" i="26" s="1"/>
  <c r="S21" i="26" s="1"/>
  <c r="R87" i="26" a="1"/>
  <c r="R87" i="26" s="1"/>
  <c r="S87" i="26" s="1"/>
  <c r="R62" i="26" a="1"/>
  <c r="R62" i="26" s="1"/>
  <c r="S62" i="26" s="1"/>
  <c r="R52" i="26" a="1"/>
  <c r="R52" i="26" s="1"/>
  <c r="S52" i="26" s="1"/>
  <c r="R42" i="26" a="1"/>
  <c r="R42" i="26" s="1"/>
  <c r="S42" i="26" s="1"/>
  <c r="R55" i="26" a="1"/>
  <c r="R55" i="26" s="1"/>
  <c r="S55" i="26" s="1"/>
  <c r="R32" i="26" a="1"/>
  <c r="R32" i="26" s="1"/>
  <c r="S32" i="26" s="1"/>
  <c r="R39" i="27" a="1"/>
  <c r="R39" i="27" s="1"/>
  <c r="S39" i="27" s="1"/>
  <c r="R95" i="27" a="1"/>
  <c r="R95" i="27" s="1"/>
  <c r="S95" i="27" s="1"/>
  <c r="R108" i="27" a="1"/>
  <c r="R108" i="27" s="1"/>
  <c r="S108" i="27" s="1"/>
  <c r="R56" i="27" a="1"/>
  <c r="R56" i="27" s="1"/>
  <c r="S56" i="27" s="1"/>
  <c r="R78" i="27" a="1"/>
  <c r="R78" i="27" s="1"/>
  <c r="S78" i="27" s="1"/>
  <c r="R76" i="27" a="1"/>
  <c r="R76" i="27" s="1"/>
  <c r="S76" i="27" s="1"/>
  <c r="R97" i="27" a="1"/>
  <c r="R97" i="27" s="1"/>
  <c r="S97" i="27" s="1"/>
  <c r="R28" i="27" a="1"/>
  <c r="R28" i="27" s="1"/>
  <c r="S28" i="27" s="1"/>
  <c r="R79" i="27" a="1"/>
  <c r="R79" i="27" s="1"/>
  <c r="S79" i="27" s="1"/>
  <c r="R25" i="27" a="1"/>
  <c r="R25" i="27" s="1"/>
  <c r="S25" i="27" s="1"/>
  <c r="R35" i="27" a="1"/>
  <c r="R35" i="27" s="1"/>
  <c r="S35" i="27" s="1"/>
  <c r="R109" i="27" a="1"/>
  <c r="R109" i="27" s="1"/>
  <c r="S109" i="27" s="1"/>
  <c r="V73" i="23" a="1"/>
  <c r="V73" i="23" s="1"/>
  <c r="W73" i="23" s="1"/>
  <c r="X73" i="23" a="1"/>
  <c r="X73" i="23" s="1"/>
  <c r="Y73" i="23" s="1"/>
  <c r="R57" i="26" a="1"/>
  <c r="R57" i="26" s="1"/>
  <c r="S57" i="26" s="1"/>
  <c r="R21" i="27" a="1"/>
  <c r="R21" i="27" s="1"/>
  <c r="S21" i="27" s="1"/>
  <c r="R69" i="27" a="1"/>
  <c r="R69" i="27" s="1"/>
  <c r="S69" i="27" s="1"/>
  <c r="R61" i="27" a="1"/>
  <c r="R61" i="27" s="1"/>
  <c r="S61" i="27" s="1"/>
  <c r="V75" i="23" a="1"/>
  <c r="V75" i="23" s="1"/>
  <c r="W75" i="23" s="1"/>
  <c r="X75" i="23" a="1"/>
  <c r="X75" i="23" s="1"/>
  <c r="Y75" i="23" s="1"/>
  <c r="V22" i="23" a="1"/>
  <c r="V22" i="23" s="1"/>
  <c r="W22" i="23" s="1"/>
  <c r="X22" i="23" a="1"/>
  <c r="X22" i="23" s="1"/>
  <c r="Y22" i="23" s="1"/>
  <c r="V111" i="23" a="1"/>
  <c r="V111" i="23" s="1"/>
  <c r="W111" i="23" s="1"/>
  <c r="X111" i="23" a="1"/>
  <c r="X111" i="23" s="1"/>
  <c r="Y111" i="23" s="1"/>
  <c r="X18" i="23" a="1"/>
  <c r="X18" i="23" s="1"/>
  <c r="Y18" i="23" s="1"/>
  <c r="V18" i="23" a="1"/>
  <c r="V18" i="23" s="1"/>
  <c r="W18" i="23" s="1"/>
  <c r="V28" i="23" a="1"/>
  <c r="V28" i="23" s="1"/>
  <c r="W28" i="23" s="1"/>
  <c r="X28" i="23" a="1"/>
  <c r="X28" i="23" s="1"/>
  <c r="Y28" i="23" s="1"/>
  <c r="V107" i="23" a="1"/>
  <c r="V107" i="23" s="1"/>
  <c r="W107" i="23" s="1"/>
  <c r="X107" i="23" a="1"/>
  <c r="X107" i="23" s="1"/>
  <c r="Y107" i="23" s="1"/>
  <c r="V71" i="23" a="1"/>
  <c r="V71" i="23" s="1"/>
  <c r="W71" i="23" s="1"/>
  <c r="X71" i="23" a="1"/>
  <c r="X71" i="23" s="1"/>
  <c r="Y71" i="23" s="1"/>
  <c r="X15" i="23" a="1"/>
  <c r="X15" i="23" s="1"/>
  <c r="Y15" i="23" s="1"/>
  <c r="V15" i="23" a="1"/>
  <c r="V15" i="23" s="1"/>
  <c r="W15" i="23" s="1"/>
  <c r="V85" i="23" a="1"/>
  <c r="V85" i="23" s="1"/>
  <c r="W85" i="23" s="1"/>
  <c r="X85" i="23" a="1"/>
  <c r="X85" i="23" s="1"/>
  <c r="Y85" i="23" s="1"/>
  <c r="V58" i="23" a="1"/>
  <c r="V58" i="23" s="1"/>
  <c r="W58" i="23" s="1"/>
  <c r="X58" i="23" a="1"/>
  <c r="X58" i="23" s="1"/>
  <c r="Y58" i="23" s="1"/>
  <c r="V101" i="23" a="1"/>
  <c r="V101" i="23" s="1"/>
  <c r="W101" i="23" s="1"/>
  <c r="X101" i="23" a="1"/>
  <c r="X101" i="23" s="1"/>
  <c r="Y101" i="23" s="1"/>
  <c r="V38" i="23" a="1"/>
  <c r="V38" i="23" s="1"/>
  <c r="W38" i="23" s="1"/>
  <c r="X38" i="23" a="1"/>
  <c r="X38" i="23" s="1"/>
  <c r="Y38" i="23" s="1"/>
  <c r="V14" i="23" a="1"/>
  <c r="V14" i="23" s="1"/>
  <c r="W14" i="23" s="1"/>
  <c r="X14" i="23" a="1"/>
  <c r="X14" i="23" s="1"/>
  <c r="Y14" i="23" s="1"/>
  <c r="R107" i="26" a="1"/>
  <c r="R107" i="26" s="1"/>
  <c r="S107" i="26" s="1"/>
  <c r="R25" i="26" a="1"/>
  <c r="R25" i="26" s="1"/>
  <c r="S25" i="26" s="1"/>
  <c r="R17" i="26" a="1"/>
  <c r="R17" i="26" s="1"/>
  <c r="S17" i="26" s="1"/>
  <c r="R60" i="26" a="1"/>
  <c r="R60" i="26" s="1"/>
  <c r="S60" i="26" s="1"/>
  <c r="R56" i="26" a="1"/>
  <c r="R56" i="26" s="1"/>
  <c r="S56" i="26" s="1"/>
  <c r="R69" i="26" a="1"/>
  <c r="R69" i="26" s="1"/>
  <c r="S69" i="26" s="1"/>
  <c r="R100" i="26" a="1"/>
  <c r="R100" i="26" s="1"/>
  <c r="S100" i="26" s="1"/>
  <c r="R65" i="26" a="1"/>
  <c r="R65" i="26" s="1"/>
  <c r="S65" i="26" s="1"/>
  <c r="R30" i="26" a="1"/>
  <c r="R30" i="26" s="1"/>
  <c r="S30" i="26" s="1"/>
  <c r="R80" i="27" a="1"/>
  <c r="R80" i="27" s="1"/>
  <c r="S80" i="27" s="1"/>
  <c r="R88" i="27" a="1"/>
  <c r="R88" i="27" s="1"/>
  <c r="S88" i="27" s="1"/>
  <c r="R100" i="27" a="1"/>
  <c r="R100" i="27" s="1"/>
  <c r="S100" i="27" s="1"/>
  <c r="R54" i="27" a="1"/>
  <c r="R54" i="27" s="1"/>
  <c r="S54" i="27" s="1"/>
  <c r="R67" i="27" a="1"/>
  <c r="R67" i="27" s="1"/>
  <c r="S67" i="27" s="1"/>
  <c r="R63" i="27" a="1"/>
  <c r="R63" i="27" s="1"/>
  <c r="S63" i="27" s="1"/>
  <c r="R51" i="27" a="1"/>
  <c r="R51" i="27" s="1"/>
  <c r="S51" i="27" s="1"/>
  <c r="R15" i="27" a="1"/>
  <c r="R15" i="27" s="1"/>
  <c r="S15" i="27" s="1"/>
  <c r="R43" i="27" a="1"/>
  <c r="R43" i="27" s="1"/>
  <c r="S43" i="27" s="1"/>
  <c r="R20" i="27" a="1"/>
  <c r="R20" i="27" s="1"/>
  <c r="S20" i="27" s="1"/>
  <c r="R75" i="27" a="1"/>
  <c r="R75" i="27" s="1"/>
  <c r="S75" i="27" s="1"/>
  <c r="R98" i="27" a="1"/>
  <c r="R98" i="27" s="1"/>
  <c r="S98" i="27" s="1"/>
  <c r="V93" i="23" a="1"/>
  <c r="V93" i="23" s="1"/>
  <c r="W93" i="23" s="1"/>
  <c r="X93" i="23" a="1"/>
  <c r="X93" i="23" s="1"/>
  <c r="Y93" i="23" s="1"/>
  <c r="V29" i="23" a="1"/>
  <c r="V29" i="23" s="1"/>
  <c r="W29" i="23" s="1"/>
  <c r="X29" i="23" a="1"/>
  <c r="X29" i="23" s="1"/>
  <c r="Y29" i="23" s="1"/>
  <c r="R49" i="26" a="1"/>
  <c r="R49" i="26" s="1"/>
  <c r="S49" i="26" s="1"/>
  <c r="R60" i="27" a="1"/>
  <c r="R60" i="27" s="1"/>
  <c r="S60" i="27" s="1"/>
  <c r="V108" i="23" a="1"/>
  <c r="V108" i="23" s="1"/>
  <c r="W108" i="23" s="1"/>
  <c r="X108" i="23" a="1"/>
  <c r="X108" i="23" s="1"/>
  <c r="Y108" i="23" s="1"/>
  <c r="V103" i="23" a="1"/>
  <c r="V103" i="23" s="1"/>
  <c r="W103" i="23" s="1"/>
  <c r="X103" i="23" a="1"/>
  <c r="X103" i="23" s="1"/>
  <c r="Y103" i="23" s="1"/>
  <c r="V81" i="23" a="1"/>
  <c r="V81" i="23" s="1"/>
  <c r="W81" i="23" s="1"/>
  <c r="X81" i="23" a="1"/>
  <c r="X81" i="23" s="1"/>
  <c r="Y81" i="23" s="1"/>
  <c r="R77" i="26" a="1"/>
  <c r="R77" i="26" s="1"/>
  <c r="S77" i="26" s="1"/>
  <c r="R61" i="26" a="1"/>
  <c r="R61" i="26" s="1"/>
  <c r="S61" i="26" s="1"/>
  <c r="R109" i="26" a="1"/>
  <c r="R109" i="26" s="1"/>
  <c r="S109" i="26" s="1"/>
  <c r="R22" i="26" a="1"/>
  <c r="R22" i="26" s="1"/>
  <c r="S22" i="26" s="1"/>
  <c r="R105" i="27" a="1"/>
  <c r="R105" i="27" s="1"/>
  <c r="S105" i="27" s="1"/>
  <c r="R73" i="27" a="1"/>
  <c r="R73" i="27" s="1"/>
  <c r="S73" i="27" s="1"/>
  <c r="R12" i="27" a="1"/>
  <c r="R12" i="27" s="1"/>
  <c r="S12" i="27" s="1"/>
  <c r="R104" i="27" a="1"/>
  <c r="R104" i="27" s="1"/>
  <c r="S104" i="27" s="1"/>
  <c r="R18" i="27" a="1"/>
  <c r="R18" i="27" s="1"/>
  <c r="S18" i="27" s="1"/>
  <c r="R77" i="27" a="1"/>
  <c r="R77" i="27" s="1"/>
  <c r="S77" i="27" s="1"/>
  <c r="R64" i="27" a="1"/>
  <c r="R64" i="27" s="1"/>
  <c r="S64" i="27" s="1"/>
  <c r="R53" i="27" a="1"/>
  <c r="R53" i="27" s="1"/>
  <c r="S53" i="27" s="1"/>
  <c r="R91" i="27" a="1"/>
  <c r="R91" i="27" s="1"/>
  <c r="S91" i="27" s="1"/>
  <c r="V17" i="23" a="1"/>
  <c r="V17" i="23" s="1"/>
  <c r="W17" i="23" s="1"/>
  <c r="X17" i="23" a="1"/>
  <c r="X17" i="23" s="1"/>
  <c r="Y17" i="23" s="1"/>
  <c r="R34" i="27" a="1"/>
  <c r="R34" i="27" s="1"/>
  <c r="S34" i="27" s="1"/>
  <c r="V63" i="23" a="1"/>
  <c r="V63" i="23" s="1"/>
  <c r="W63" i="23" s="1"/>
  <c r="X63" i="23" a="1"/>
  <c r="X63" i="23" s="1"/>
  <c r="Y63" i="23" s="1"/>
  <c r="V83" i="23" a="1"/>
  <c r="V83" i="23" s="1"/>
  <c r="W83" i="23" s="1"/>
  <c r="X83" i="23" a="1"/>
  <c r="X83" i="23" s="1"/>
  <c r="Y83" i="23" s="1"/>
  <c r="V91" i="23" a="1"/>
  <c r="V91" i="23" s="1"/>
  <c r="W91" i="23" s="1"/>
  <c r="X91" i="23" a="1"/>
  <c r="X91" i="23" s="1"/>
  <c r="Y91" i="23" s="1"/>
  <c r="V106" i="23" a="1"/>
  <c r="V106" i="23" s="1"/>
  <c r="W106" i="23" s="1"/>
  <c r="X106" i="23" a="1"/>
  <c r="X106" i="23" s="1"/>
  <c r="Y106" i="23" s="1"/>
  <c r="V68" i="23" a="1"/>
  <c r="V68" i="23" s="1"/>
  <c r="W68" i="23" s="1"/>
  <c r="X68" i="23" a="1"/>
  <c r="X68" i="23" s="1"/>
  <c r="Y68" i="23" s="1"/>
  <c r="V79" i="23" a="1"/>
  <c r="V79" i="23" s="1"/>
  <c r="W79" i="23" s="1"/>
  <c r="X79" i="23" a="1"/>
  <c r="X79" i="23" s="1"/>
  <c r="Y79" i="23" s="1"/>
  <c r="V74" i="23" a="1"/>
  <c r="V74" i="23" s="1"/>
  <c r="W74" i="23" s="1"/>
  <c r="X74" i="23" a="1"/>
  <c r="X74" i="23" s="1"/>
  <c r="Y74" i="23" s="1"/>
  <c r="X47" i="23" a="1"/>
  <c r="X47" i="23" s="1"/>
  <c r="Y47" i="23" s="1"/>
  <c r="V47" i="23" a="1"/>
  <c r="V47" i="23" s="1"/>
  <c r="W47" i="23" s="1"/>
  <c r="X25" i="23" a="1"/>
  <c r="X25" i="23" s="1"/>
  <c r="Y25" i="23" s="1"/>
  <c r="V25" i="23" a="1"/>
  <c r="V25" i="23" s="1"/>
  <c r="W25" i="23" s="1"/>
  <c r="R58" i="26" a="1"/>
  <c r="R58" i="26" s="1"/>
  <c r="S58" i="26" s="1"/>
  <c r="R72" i="26" a="1"/>
  <c r="R72" i="26" s="1"/>
  <c r="S72" i="26" s="1"/>
  <c r="R82" i="26" a="1"/>
  <c r="R82" i="26" s="1"/>
  <c r="S82" i="26" s="1"/>
  <c r="R71" i="26" a="1"/>
  <c r="R71" i="26" s="1"/>
  <c r="S71" i="26" s="1"/>
  <c r="R70" i="26" a="1"/>
  <c r="R70" i="26" s="1"/>
  <c r="S70" i="26" s="1"/>
  <c r="R101" i="27" a="1"/>
  <c r="R101" i="27" s="1"/>
  <c r="S101" i="27" s="1"/>
  <c r="R44" i="27" a="1"/>
  <c r="R44" i="27" s="1"/>
  <c r="S44" i="27" s="1"/>
  <c r="R92" i="27" a="1"/>
  <c r="R92" i="27" s="1"/>
  <c r="S92" i="27" s="1"/>
  <c r="V40" i="23" a="1"/>
  <c r="V40" i="23" s="1"/>
  <c r="W40" i="23" s="1"/>
  <c r="X40" i="23" a="1"/>
  <c r="X40" i="23" s="1"/>
  <c r="Y40" i="23" s="1"/>
  <c r="V110" i="23" a="1"/>
  <c r="V110" i="23" s="1"/>
  <c r="W110" i="23" s="1"/>
  <c r="X110" i="23" a="1"/>
  <c r="X110" i="23" s="1"/>
  <c r="Y110" i="23" s="1"/>
  <c r="V69" i="23" a="1"/>
  <c r="V69" i="23" s="1"/>
  <c r="W69" i="23" s="1"/>
  <c r="X69" i="23" a="1"/>
  <c r="X69" i="23" s="1"/>
  <c r="Y69" i="23" s="1"/>
  <c r="V105" i="23" a="1"/>
  <c r="V105" i="23" s="1"/>
  <c r="W105" i="23" s="1"/>
  <c r="X105" i="23" a="1"/>
  <c r="X105" i="23" s="1"/>
  <c r="Y105" i="23" s="1"/>
  <c r="V94" i="23" a="1"/>
  <c r="V94" i="23" s="1"/>
  <c r="W94" i="23" s="1"/>
  <c r="X94" i="23" a="1"/>
  <c r="X94" i="23" s="1"/>
  <c r="Y94" i="23" s="1"/>
  <c r="V100" i="23" a="1"/>
  <c r="V100" i="23" s="1"/>
  <c r="W100" i="23" s="1"/>
  <c r="X100" i="23" a="1"/>
  <c r="X100" i="23" s="1"/>
  <c r="Y100" i="23" s="1"/>
  <c r="V66" i="23" a="1"/>
  <c r="V66" i="23" s="1"/>
  <c r="W66" i="23" s="1"/>
  <c r="X66" i="23" a="1"/>
  <c r="X66" i="23" s="1"/>
  <c r="Y66" i="23" s="1"/>
  <c r="V67" i="23" a="1"/>
  <c r="V67" i="23" s="1"/>
  <c r="W67" i="23" s="1"/>
  <c r="X67" i="23" a="1"/>
  <c r="X67" i="23" s="1"/>
  <c r="Y67" i="23" s="1"/>
  <c r="V72" i="23" a="1"/>
  <c r="V72" i="23" s="1"/>
  <c r="W72" i="23" s="1"/>
  <c r="X72" i="23" a="1"/>
  <c r="X72" i="23" s="1"/>
  <c r="Y72" i="23" s="1"/>
  <c r="X41" i="23" a="1"/>
  <c r="X41" i="23" s="1"/>
  <c r="Y41" i="23" s="1"/>
  <c r="V41" i="23" a="1"/>
  <c r="V41" i="23" s="1"/>
  <c r="W41" i="23" s="1"/>
  <c r="V62" i="23" a="1"/>
  <c r="V62" i="23" s="1"/>
  <c r="W62" i="23" s="1"/>
  <c r="X62" i="23" a="1"/>
  <c r="X62" i="23" s="1"/>
  <c r="Y62" i="23" s="1"/>
  <c r="X16" i="23" a="1"/>
  <c r="X16" i="23" s="1"/>
  <c r="Y16" i="23" s="1"/>
  <c r="V16" i="23" a="1"/>
  <c r="V16" i="23" s="1"/>
  <c r="W16" i="23" s="1"/>
  <c r="R38" i="26" a="1"/>
  <c r="R38" i="26" s="1"/>
  <c r="S38" i="26" s="1"/>
  <c r="R108" i="26" a="1"/>
  <c r="R108" i="26" s="1"/>
  <c r="S108" i="26" s="1"/>
  <c r="R66" i="26" a="1"/>
  <c r="R66" i="26" s="1"/>
  <c r="S66" i="26" s="1"/>
  <c r="R101" i="26" a="1"/>
  <c r="R101" i="26" s="1"/>
  <c r="S101" i="26" s="1"/>
  <c r="R15" i="26" a="1"/>
  <c r="R15" i="26" s="1"/>
  <c r="S15" i="26" s="1"/>
  <c r="R50" i="26" a="1"/>
  <c r="R50" i="26" s="1"/>
  <c r="S50" i="26" s="1"/>
  <c r="R99" i="26" a="1"/>
  <c r="R99" i="26" s="1"/>
  <c r="S99" i="26" s="1"/>
  <c r="R35" i="26" a="1"/>
  <c r="R35" i="26" s="1"/>
  <c r="S35" i="26" s="1"/>
  <c r="R93" i="26" a="1"/>
  <c r="R93" i="26" s="1"/>
  <c r="S93" i="26" s="1"/>
  <c r="R76" i="26" a="1"/>
  <c r="R76" i="26" s="1"/>
  <c r="S76" i="26" s="1"/>
  <c r="R49" i="27" a="1"/>
  <c r="R49" i="27" s="1"/>
  <c r="S49" i="27" s="1"/>
  <c r="R72" i="27" a="1"/>
  <c r="R72" i="27" s="1"/>
  <c r="S72" i="27" s="1"/>
  <c r="R13" i="27" a="1"/>
  <c r="R13" i="27" s="1"/>
  <c r="S13" i="27" s="1"/>
  <c r="R68" i="27" a="1"/>
  <c r="R68" i="27" s="1"/>
  <c r="S68" i="27" s="1"/>
  <c r="R31" i="27" a="1"/>
  <c r="R31" i="27" s="1"/>
  <c r="S31" i="27" s="1"/>
  <c r="R29" i="27" a="1"/>
  <c r="R29" i="27" s="1"/>
  <c r="S29" i="27" s="1"/>
  <c r="R94" i="27" a="1"/>
  <c r="R94" i="27" s="1"/>
  <c r="S94" i="27" s="1"/>
  <c r="R58" i="27" a="1"/>
  <c r="R58" i="27" s="1"/>
  <c r="S58" i="27" s="1"/>
  <c r="R90" i="27" a="1"/>
  <c r="R90" i="27" s="1"/>
  <c r="S90" i="27" s="1"/>
  <c r="R87" i="27" a="1"/>
  <c r="R87" i="27" s="1"/>
  <c r="S87" i="27" s="1"/>
  <c r="R71" i="27" a="1"/>
  <c r="R71" i="27" s="1"/>
  <c r="S71" i="27" s="1"/>
  <c r="R48" i="27" a="1"/>
  <c r="R48" i="27" s="1"/>
  <c r="S48" i="27" s="1"/>
  <c r="R81" i="27" a="1"/>
  <c r="R81" i="27" s="1"/>
  <c r="S81" i="27" s="1"/>
  <c r="V65" i="23" a="1"/>
  <c r="V65" i="23" s="1"/>
  <c r="W65" i="23" s="1"/>
  <c r="X65" i="23" a="1"/>
  <c r="X65" i="23" s="1"/>
  <c r="Y65" i="23" s="1"/>
  <c r="V32" i="23" a="1"/>
  <c r="V32" i="23" s="1"/>
  <c r="W32" i="23" s="1"/>
  <c r="X32" i="23" a="1"/>
  <c r="X32" i="23" s="1"/>
  <c r="Y32" i="23" s="1"/>
  <c r="X36" i="23" a="1"/>
  <c r="X36" i="23" s="1"/>
  <c r="Y36" i="23" s="1"/>
  <c r="V36" i="23" a="1"/>
  <c r="V36" i="23" s="1"/>
  <c r="W36" i="23" s="1"/>
  <c r="R111" i="26" a="1"/>
  <c r="R111" i="26" s="1"/>
  <c r="S111" i="26" s="1"/>
  <c r="R57" i="27" a="1"/>
  <c r="R57" i="27" s="1"/>
  <c r="S57" i="27" s="1"/>
  <c r="R96" i="27" a="1"/>
  <c r="R96" i="27" s="1"/>
  <c r="S96" i="27" s="1"/>
  <c r="R32" i="27" a="1"/>
  <c r="R32" i="27" s="1"/>
  <c r="S32" i="27" s="1"/>
  <c r="V104" i="23" a="1"/>
  <c r="V104" i="23" s="1"/>
  <c r="W104" i="23" s="1"/>
  <c r="X104" i="23" a="1"/>
  <c r="X104" i="23" s="1"/>
  <c r="Y104" i="23" s="1"/>
  <c r="V92" i="23" a="1"/>
  <c r="V92" i="23" s="1"/>
  <c r="W92" i="23" s="1"/>
  <c r="X92" i="23" a="1"/>
  <c r="X92" i="23" s="1"/>
  <c r="Y92" i="23" s="1"/>
  <c r="V97" i="23" a="1"/>
  <c r="V97" i="23" s="1"/>
  <c r="W97" i="23" s="1"/>
  <c r="X97" i="23" a="1"/>
  <c r="X97" i="23" s="1"/>
  <c r="Y97" i="23" s="1"/>
  <c r="X57" i="23" a="1"/>
  <c r="X57" i="23" s="1"/>
  <c r="Y57" i="23" s="1"/>
  <c r="V57" i="23" a="1"/>
  <c r="V57" i="23" s="1"/>
  <c r="W57" i="23" s="1"/>
  <c r="V61" i="23" a="1"/>
  <c r="V61" i="23" s="1"/>
  <c r="W61" i="23" s="1"/>
  <c r="X61" i="23" a="1"/>
  <c r="X61" i="23" s="1"/>
  <c r="Y61" i="23" s="1"/>
  <c r="V33" i="23" a="1"/>
  <c r="V33" i="23" s="1"/>
  <c r="W33" i="23" s="1"/>
  <c r="X33" i="23" a="1"/>
  <c r="X33" i="23" s="1"/>
  <c r="Y33" i="23" s="1"/>
  <c r="X55" i="23" a="1"/>
  <c r="X55" i="23" s="1"/>
  <c r="Y55" i="23" s="1"/>
  <c r="V55" i="23" a="1"/>
  <c r="V55" i="23" s="1"/>
  <c r="W55" i="23" s="1"/>
  <c r="V95" i="23" a="1"/>
  <c r="V95" i="23" s="1"/>
  <c r="W95" i="23" s="1"/>
  <c r="X95" i="23" a="1"/>
  <c r="X95" i="23" s="1"/>
  <c r="Y95" i="23" s="1"/>
  <c r="R46" i="26" a="1"/>
  <c r="R46" i="26" s="1"/>
  <c r="S46" i="26" s="1"/>
  <c r="R79" i="26" a="1"/>
  <c r="R79" i="26" s="1"/>
  <c r="S79" i="26" s="1"/>
  <c r="R27" i="26" a="1"/>
  <c r="R27" i="26" s="1"/>
  <c r="S27" i="26" s="1"/>
  <c r="R95" i="26" a="1"/>
  <c r="R95" i="26" s="1"/>
  <c r="S95" i="26" s="1"/>
  <c r="R18" i="26" a="1"/>
  <c r="R18" i="26" s="1"/>
  <c r="S18" i="26" s="1"/>
  <c r="R103" i="26" a="1"/>
  <c r="R103" i="26" s="1"/>
  <c r="S103" i="26" s="1"/>
  <c r="R70" i="27" a="1"/>
  <c r="R70" i="27" s="1"/>
  <c r="S70" i="27" s="1"/>
  <c r="R50" i="27" a="1"/>
  <c r="R50" i="27" s="1"/>
  <c r="S50" i="27" s="1"/>
  <c r="R55" i="27" a="1"/>
  <c r="R55" i="27" s="1"/>
  <c r="S55" i="27" s="1"/>
  <c r="R24" i="27" a="1"/>
  <c r="R24" i="27" s="1"/>
  <c r="S24" i="27" s="1"/>
  <c r="R99" i="27" a="1"/>
  <c r="R99" i="27" s="1"/>
  <c r="S99" i="27" s="1"/>
  <c r="R45" i="27" a="1"/>
  <c r="R45" i="27" s="1"/>
  <c r="S45" i="27" s="1"/>
  <c r="R83" i="27" a="1"/>
  <c r="R83" i="27" s="1"/>
  <c r="S83" i="27" s="1"/>
  <c r="R19" i="27" a="1"/>
  <c r="R19" i="27" s="1"/>
  <c r="S19" i="27" s="1"/>
  <c r="R82" i="27" a="1"/>
  <c r="R82" i="27" s="1"/>
  <c r="S82" i="27" s="1"/>
  <c r="R46" i="27" a="1"/>
  <c r="R46" i="27" s="1"/>
  <c r="S46" i="27" s="1"/>
  <c r="R74" i="27" a="1"/>
  <c r="R74" i="27" s="1"/>
  <c r="S74" i="27" s="1"/>
  <c r="R106" i="26" a="1"/>
  <c r="R106" i="26" s="1"/>
  <c r="S106" i="26" s="1"/>
  <c r="R93" i="27" a="1"/>
  <c r="R93" i="27" s="1"/>
  <c r="S93" i="27" s="1"/>
  <c r="V109" i="23" a="1"/>
  <c r="V109" i="23" s="1"/>
  <c r="W109" i="23" s="1"/>
  <c r="X109" i="23" a="1"/>
  <c r="X109" i="23" s="1"/>
  <c r="Y109" i="23" s="1"/>
  <c r="X20" i="23" a="1"/>
  <c r="X20" i="23" s="1"/>
  <c r="Y20" i="23" s="1"/>
  <c r="V20" i="23" a="1"/>
  <c r="V20" i="23" s="1"/>
  <c r="W20" i="23" s="1"/>
  <c r="V76" i="23" a="1"/>
  <c r="V76" i="23" s="1"/>
  <c r="W76" i="23" s="1"/>
  <c r="X76" i="23" a="1"/>
  <c r="X76" i="23" s="1"/>
  <c r="Y76" i="23" s="1"/>
  <c r="V53" i="23" a="1"/>
  <c r="V53" i="23" s="1"/>
  <c r="W53" i="23" s="1"/>
  <c r="X53" i="23" a="1"/>
  <c r="X53" i="23" s="1"/>
  <c r="Y53" i="23" s="1"/>
  <c r="V99" i="23" a="1"/>
  <c r="V99" i="23" s="1"/>
  <c r="W99" i="23" s="1"/>
  <c r="X99" i="23" a="1"/>
  <c r="X99" i="23" s="1"/>
  <c r="Y99" i="23" s="1"/>
  <c r="X102" i="23" a="1"/>
  <c r="X102" i="23" s="1"/>
  <c r="Y102" i="23" s="1"/>
  <c r="V102" i="23" a="1"/>
  <c r="V102" i="23" s="1"/>
  <c r="W102" i="23" s="1"/>
  <c r="X86" i="23" a="1"/>
  <c r="X86" i="23" s="1"/>
  <c r="Y86" i="23" s="1"/>
  <c r="V86" i="23" a="1"/>
  <c r="V86" i="23" s="1"/>
  <c r="W86" i="23" s="1"/>
  <c r="V82" i="23" a="1"/>
  <c r="V82" i="23" s="1"/>
  <c r="W82" i="23" s="1"/>
  <c r="X82" i="23" a="1"/>
  <c r="X82" i="23" s="1"/>
  <c r="Y82" i="23" s="1"/>
  <c r="V64" i="23" a="1"/>
  <c r="V64" i="23" s="1"/>
  <c r="W64" i="23" s="1"/>
  <c r="X64" i="23" a="1"/>
  <c r="X64" i="23" s="1"/>
  <c r="Y64" i="23" s="1"/>
  <c r="V56" i="23" a="1"/>
  <c r="V56" i="23" s="1"/>
  <c r="W56" i="23" s="1"/>
  <c r="X56" i="23" a="1"/>
  <c r="X56" i="23" s="1"/>
  <c r="Y56" i="23" s="1"/>
  <c r="V46" i="23" a="1"/>
  <c r="V46" i="23" s="1"/>
  <c r="W46" i="23" s="1"/>
  <c r="X46" i="23" a="1"/>
  <c r="X46" i="23" s="1"/>
  <c r="Y46" i="23" s="1"/>
  <c r="V39" i="23" a="1"/>
  <c r="V39" i="23" s="1"/>
  <c r="W39" i="23" s="1"/>
  <c r="X39" i="23" a="1"/>
  <c r="X39" i="23" s="1"/>
  <c r="Y39" i="23" s="1"/>
  <c r="X44" i="23" a="1"/>
  <c r="X44" i="23" s="1"/>
  <c r="Y44" i="23" s="1"/>
  <c r="V44" i="23" a="1"/>
  <c r="V44" i="23" s="1"/>
  <c r="W44" i="23" s="1"/>
  <c r="X31" i="23" a="1"/>
  <c r="X31" i="23" s="1"/>
  <c r="Y31" i="23" s="1"/>
  <c r="V31" i="23" a="1"/>
  <c r="V31" i="23" s="1"/>
  <c r="W31" i="23" s="1"/>
  <c r="X54" i="23" a="1"/>
  <c r="X54" i="23" s="1"/>
  <c r="Y54" i="23" s="1"/>
  <c r="V54" i="23" a="1"/>
  <c r="V54" i="23" s="1"/>
  <c r="W54" i="23" s="1"/>
  <c r="V87" i="23" a="1"/>
  <c r="V87" i="23" s="1"/>
  <c r="W87" i="23" s="1"/>
  <c r="X87" i="23" a="1"/>
  <c r="X87" i="23" s="1"/>
  <c r="Y87" i="23" s="1"/>
  <c r="R31" i="26" a="1"/>
  <c r="R31" i="26" s="1"/>
  <c r="S31" i="26" s="1"/>
  <c r="R48" i="26" a="1"/>
  <c r="R48" i="26" s="1"/>
  <c r="S48" i="26" s="1"/>
  <c r="R74" i="26" a="1"/>
  <c r="R74" i="26" s="1"/>
  <c r="S74" i="26" s="1"/>
  <c r="R12" i="26" a="1"/>
  <c r="R12" i="26" s="1"/>
  <c r="S12" i="26" s="1"/>
  <c r="R91" i="26" a="1"/>
  <c r="R91" i="26" s="1"/>
  <c r="S91" i="26" s="1"/>
  <c r="R47" i="26" a="1"/>
  <c r="R47" i="26" s="1"/>
  <c r="S47" i="26" s="1"/>
  <c r="R37" i="26" a="1"/>
  <c r="R37" i="26" s="1"/>
  <c r="S37" i="26" s="1"/>
  <c r="R104" i="26" a="1"/>
  <c r="R104" i="26" s="1"/>
  <c r="S104" i="26" s="1"/>
  <c r="R73" i="26" a="1"/>
  <c r="R73" i="26" s="1"/>
  <c r="S73" i="26" s="1"/>
  <c r="R26" i="26" a="1"/>
  <c r="R26" i="26" s="1"/>
  <c r="S26" i="26" s="1"/>
  <c r="R62" i="27" a="1"/>
  <c r="R62" i="27" s="1"/>
  <c r="S62" i="27" s="1"/>
  <c r="R65" i="27" a="1"/>
  <c r="R65" i="27" s="1"/>
  <c r="S65" i="27" s="1"/>
  <c r="R14" i="27" a="1"/>
  <c r="R14" i="27" s="1"/>
  <c r="S14" i="27" s="1"/>
  <c r="R103" i="27" a="1"/>
  <c r="R103" i="27" s="1"/>
  <c r="S103" i="27" s="1"/>
  <c r="R22" i="27" a="1"/>
  <c r="R22" i="27" s="1"/>
  <c r="S22" i="27" s="1"/>
  <c r="R40" i="27" a="1"/>
  <c r="R40" i="27" s="1"/>
  <c r="S40" i="27" s="1"/>
  <c r="R110" i="27" a="1"/>
  <c r="R110" i="27" s="1"/>
  <c r="S110" i="27" s="1"/>
  <c r="E110" i="27" s="1"/>
  <c r="R37" i="27" a="1"/>
  <c r="R37" i="27" s="1"/>
  <c r="S37" i="27" s="1"/>
  <c r="R102" i="27" a="1"/>
  <c r="R102" i="27" s="1"/>
  <c r="S102" i="27" s="1"/>
  <c r="R41" i="27" a="1"/>
  <c r="R41" i="27" s="1"/>
  <c r="S41" i="27" s="1"/>
  <c r="R66" i="27" a="1"/>
  <c r="R66" i="27" s="1"/>
  <c r="S66" i="27" s="1"/>
  <c r="BM102" i="23"/>
  <c r="BM34" i="23"/>
  <c r="BM27" i="23"/>
  <c r="BM32" i="23"/>
  <c r="BG97" i="23"/>
  <c r="BM33" i="23"/>
  <c r="BG74" i="23"/>
  <c r="BG103" i="23"/>
  <c r="BG45" i="23"/>
  <c r="BM36" i="23"/>
  <c r="BM86" i="23"/>
  <c r="BM30" i="23"/>
  <c r="BG40" i="23"/>
  <c r="BM91" i="23"/>
  <c r="BM109" i="23"/>
  <c r="BM90" i="23"/>
  <c r="BM69" i="23"/>
  <c r="BG24" i="23"/>
  <c r="BM54" i="23"/>
  <c r="BM104" i="23"/>
  <c r="BG42" i="23"/>
  <c r="BG56" i="23"/>
  <c r="BG31" i="23"/>
  <c r="BG78" i="23"/>
  <c r="BG41" i="23"/>
  <c r="BG107" i="23"/>
  <c r="BM83" i="23"/>
  <c r="BM38" i="23"/>
  <c r="BM88" i="23"/>
  <c r="BM35" i="23"/>
  <c r="BM93" i="23"/>
  <c r="BM40" i="23"/>
  <c r="BG12" i="23"/>
  <c r="BM41" i="23"/>
  <c r="BM70" i="23"/>
  <c r="BM80" i="23"/>
  <c r="BG110" i="23"/>
  <c r="BG57" i="23"/>
  <c r="BG100" i="23"/>
  <c r="BG99" i="23"/>
  <c r="BM19" i="23"/>
  <c r="BM24" i="23"/>
  <c r="BM72" i="23"/>
  <c r="BG23" i="23"/>
  <c r="BG16" i="23"/>
  <c r="BM21" i="23"/>
  <c r="BM74" i="23"/>
  <c r="BG73" i="23"/>
  <c r="BG76" i="23"/>
  <c r="BG102" i="23"/>
  <c r="BM18" i="23"/>
  <c r="BG111" i="23"/>
  <c r="BM29" i="23"/>
  <c r="BM79" i="23"/>
  <c r="BG22" i="23"/>
  <c r="BM107" i="23"/>
  <c r="BG28" i="23"/>
  <c r="BG54" i="23"/>
  <c r="BM28" i="23"/>
  <c r="BG79" i="23"/>
  <c r="BG86" i="23"/>
  <c r="BG70" i="23"/>
  <c r="BM15" i="23"/>
  <c r="BG59" i="23"/>
  <c r="BG62" i="23"/>
  <c r="BG94" i="23"/>
  <c r="BM75" i="23"/>
  <c r="BM63" i="23"/>
  <c r="BM98" i="23"/>
  <c r="BM48" i="23"/>
  <c r="BG44" i="23"/>
  <c r="BG49" i="23"/>
  <c r="BG38" i="23"/>
  <c r="BM94" i="23"/>
  <c r="BM59" i="23"/>
  <c r="BG29" i="23"/>
  <c r="BG43" i="23"/>
  <c r="BG36" i="23"/>
  <c r="BM53" i="23"/>
  <c r="BG108" i="23"/>
  <c r="BM100" i="23"/>
  <c r="BM111" i="23"/>
  <c r="BG37" i="23"/>
  <c r="BM52" i="23"/>
  <c r="BM66" i="23"/>
  <c r="BG13" i="23"/>
  <c r="BG14" i="23"/>
  <c r="BG39" i="23"/>
  <c r="BM16" i="23"/>
  <c r="BG58" i="23"/>
  <c r="BM37" i="23"/>
  <c r="BM87" i="23"/>
  <c r="BM26" i="23"/>
  <c r="BM56" i="23"/>
  <c r="BM14" i="23"/>
  <c r="BM64" i="23"/>
  <c r="BG50" i="23"/>
  <c r="BG87" i="23"/>
  <c r="BG25" i="23"/>
  <c r="BM108" i="23"/>
  <c r="BG95" i="23"/>
  <c r="BG89" i="23"/>
  <c r="BM58" i="23"/>
  <c r="BG51" i="23"/>
  <c r="BG63" i="23"/>
  <c r="BM92" i="23"/>
  <c r="BG52" i="23"/>
  <c r="BG20" i="23"/>
  <c r="BG61" i="23"/>
  <c r="BM46" i="23"/>
  <c r="BM96" i="23"/>
  <c r="BG18" i="23"/>
  <c r="BG92" i="23"/>
  <c r="BG101" i="23"/>
  <c r="BG68" i="23"/>
  <c r="BG96" i="23"/>
  <c r="BM99" i="23"/>
  <c r="BG35" i="23"/>
  <c r="BG32" i="23"/>
  <c r="BG46" i="23"/>
  <c r="BM103" i="23"/>
  <c r="BM17" i="23"/>
  <c r="BG53" i="23"/>
  <c r="BG27" i="23"/>
  <c r="BM55" i="23"/>
  <c r="BG66" i="23"/>
  <c r="BM50" i="23"/>
  <c r="BM47" i="23"/>
  <c r="BG48" i="23"/>
  <c r="BG67" i="23"/>
  <c r="BM76" i="23"/>
  <c r="BG15" i="23"/>
  <c r="BG93" i="23"/>
  <c r="BG64" i="23"/>
  <c r="BM84" i="23"/>
  <c r="BG85" i="23"/>
  <c r="BG77" i="23"/>
  <c r="BG91" i="23"/>
  <c r="BM20" i="23"/>
  <c r="BM82" i="23"/>
  <c r="BM44" i="23"/>
  <c r="BG105" i="23"/>
  <c r="BG80" i="23"/>
  <c r="BM105" i="23"/>
  <c r="BG47" i="23"/>
  <c r="BG104" i="23"/>
  <c r="BG75" i="23"/>
  <c r="BM25" i="23"/>
  <c r="BM13" i="23"/>
  <c r="BM42" i="23"/>
  <c r="BM73" i="23"/>
  <c r="BG60" i="23"/>
  <c r="BM60" i="23"/>
  <c r="BM110" i="23"/>
  <c r="BG17" i="23"/>
  <c r="BM31" i="23"/>
  <c r="BG82" i="23"/>
  <c r="BG83" i="23"/>
  <c r="BG98" i="23"/>
  <c r="BM68" i="23"/>
  <c r="BM43" i="23"/>
  <c r="BM101" i="23"/>
  <c r="BM57" i="23"/>
  <c r="BM89" i="23"/>
  <c r="BG26" i="23"/>
  <c r="BG19" i="23"/>
  <c r="BG106" i="23"/>
  <c r="BG33" i="23"/>
  <c r="BG65" i="23"/>
  <c r="BM61" i="23"/>
  <c r="BM97" i="23"/>
  <c r="BG109" i="23"/>
  <c r="BM81" i="23"/>
  <c r="BG69" i="23"/>
  <c r="BM77" i="23"/>
  <c r="BM106" i="23"/>
  <c r="BM62" i="23"/>
  <c r="BM85" i="23"/>
  <c r="BM45" i="23"/>
  <c r="BG55" i="23"/>
  <c r="BM39" i="23"/>
  <c r="BG71" i="23"/>
  <c r="BG72" i="23"/>
  <c r="BM23" i="23"/>
  <c r="BM71" i="23"/>
  <c r="BG81" i="23"/>
  <c r="BM51" i="23"/>
  <c r="BM95" i="23"/>
  <c r="BG34" i="23"/>
  <c r="BG90" i="23"/>
  <c r="BG88" i="23"/>
  <c r="BG84" i="23"/>
  <c r="BM12" i="23"/>
  <c r="BG21" i="23"/>
  <c r="BG30" i="23"/>
  <c r="BM78" i="23"/>
  <c r="BM65" i="23"/>
  <c r="BM67" i="23"/>
  <c r="BM22" i="23"/>
  <c r="BM49" i="23"/>
  <c r="I39" i="23"/>
  <c r="I79" i="23"/>
  <c r="I24" i="23"/>
  <c r="I84" i="23"/>
  <c r="I78" i="23"/>
  <c r="I57" i="23"/>
  <c r="I19" i="23"/>
  <c r="I89" i="23"/>
  <c r="I48" i="23"/>
  <c r="I30" i="23"/>
  <c r="I76" i="23"/>
  <c r="Z20" i="23"/>
  <c r="Z22" i="23"/>
  <c r="Z40" i="23"/>
  <c r="Z43" i="23"/>
  <c r="Z61" i="23"/>
  <c r="Z64" i="23"/>
  <c r="Z71" i="23"/>
  <c r="Z77" i="23"/>
  <c r="Z92" i="23"/>
  <c r="Z101" i="23"/>
  <c r="Z18" i="23"/>
  <c r="Z35" i="23"/>
  <c r="Z57" i="23"/>
  <c r="Z63" i="23"/>
  <c r="Z65" i="23"/>
  <c r="Z66" i="23"/>
  <c r="Z76" i="23"/>
  <c r="Z14" i="23"/>
  <c r="Z16" i="23"/>
  <c r="Z25" i="23"/>
  <c r="Z38" i="23"/>
  <c r="Z45" i="23"/>
  <c r="Z50" i="23"/>
  <c r="Z23" i="23"/>
  <c r="Z27" i="23"/>
  <c r="Z29" i="23"/>
  <c r="Z31" i="23"/>
  <c r="Z33" i="23"/>
  <c r="Z42" i="23"/>
  <c r="Z49" i="23"/>
  <c r="Z54" i="23"/>
  <c r="Z56" i="23"/>
  <c r="Z60" i="23"/>
  <c r="Z82" i="23"/>
  <c r="Z86" i="23"/>
  <c r="Z93" i="23"/>
  <c r="Z100" i="23"/>
  <c r="Z19" i="23"/>
  <c r="Z21" i="23"/>
  <c r="Z36" i="23"/>
  <c r="Z44" i="23"/>
  <c r="Z47" i="23"/>
  <c r="Z48" i="23"/>
  <c r="Z62" i="23"/>
  <c r="Z81" i="23"/>
  <c r="Z88" i="23"/>
  <c r="Z13" i="23"/>
  <c r="Z17" i="23"/>
  <c r="Z39" i="23"/>
  <c r="Z41" i="23"/>
  <c r="Z52" i="23"/>
  <c r="Z55" i="23"/>
  <c r="Z59" i="23"/>
  <c r="Z73" i="23"/>
  <c r="Z74" i="23"/>
  <c r="Z80" i="23"/>
  <c r="Z102" i="23"/>
  <c r="Z15" i="23"/>
  <c r="Z58" i="23"/>
  <c r="Z72" i="23"/>
  <c r="Z75" i="23"/>
  <c r="Z78" i="23"/>
  <c r="Z104" i="23"/>
  <c r="Z24" i="23"/>
  <c r="Z32" i="23"/>
  <c r="Z68" i="23"/>
  <c r="Z85" i="23"/>
  <c r="Z90" i="23"/>
  <c r="Z97" i="23"/>
  <c r="Z99" i="23"/>
  <c r="Z111" i="23"/>
  <c r="Z34" i="23"/>
  <c r="Z110" i="23"/>
  <c r="Z108" i="23"/>
  <c r="Z26" i="23"/>
  <c r="Z53" i="23"/>
  <c r="Z70" i="23"/>
  <c r="Z79" i="23"/>
  <c r="Z94" i="23"/>
  <c r="Z109" i="23"/>
  <c r="Z28" i="23"/>
  <c r="Z37" i="23"/>
  <c r="Z83" i="23"/>
  <c r="Z91" i="23"/>
  <c r="Z107" i="23"/>
  <c r="Z84" i="23"/>
  <c r="Z96" i="23"/>
  <c r="Z103" i="23"/>
  <c r="Z105" i="23"/>
  <c r="Z69" i="23"/>
  <c r="Z87" i="23"/>
  <c r="Z89" i="23"/>
  <c r="Z106" i="23"/>
  <c r="Z30" i="23"/>
  <c r="Z46" i="23"/>
  <c r="Z51" i="23"/>
  <c r="Z67" i="23"/>
  <c r="Z95" i="23"/>
  <c r="Z98" i="23"/>
  <c r="AF15" i="23"/>
  <c r="AF24" i="23"/>
  <c r="AF26" i="23"/>
  <c r="AF28" i="23"/>
  <c r="AF30" i="23"/>
  <c r="AF32" i="23"/>
  <c r="AF37" i="23"/>
  <c r="AF47" i="23"/>
  <c r="AF51" i="23"/>
  <c r="AF53" i="23"/>
  <c r="AF56" i="23"/>
  <c r="AF73" i="23"/>
  <c r="AF80" i="23"/>
  <c r="AF89" i="23"/>
  <c r="AF98" i="23"/>
  <c r="AF20" i="23"/>
  <c r="AF22" i="23"/>
  <c r="AF40" i="23"/>
  <c r="AF43" i="23"/>
  <c r="AF46" i="23"/>
  <c r="AF52" i="23"/>
  <c r="AF55" i="23"/>
  <c r="AF59" i="23"/>
  <c r="AF72" i="23"/>
  <c r="AF79" i="23"/>
  <c r="AF97" i="23"/>
  <c r="AF18" i="23"/>
  <c r="AF35" i="23"/>
  <c r="AF65" i="23"/>
  <c r="AF14" i="23"/>
  <c r="AF16" i="23"/>
  <c r="AF38" i="23"/>
  <c r="AF58" i="23"/>
  <c r="AF64" i="23"/>
  <c r="AF66" i="23"/>
  <c r="AF67" i="23"/>
  <c r="AF75" i="23"/>
  <c r="AF77" i="23"/>
  <c r="AF83" i="23"/>
  <c r="AF90" i="23"/>
  <c r="AF96" i="23"/>
  <c r="AF25" i="23"/>
  <c r="AF29" i="23"/>
  <c r="AF33" i="23"/>
  <c r="AF42" i="23"/>
  <c r="AF45" i="23"/>
  <c r="AF49" i="23"/>
  <c r="AF19" i="23"/>
  <c r="AF21" i="23"/>
  <c r="AF23" i="23"/>
  <c r="AF27" i="23"/>
  <c r="AF31" i="23"/>
  <c r="AF36" i="23"/>
  <c r="AF44" i="23"/>
  <c r="AF48" i="23"/>
  <c r="AF50" i="23"/>
  <c r="AF54" i="23"/>
  <c r="AF57" i="23"/>
  <c r="AF61" i="23"/>
  <c r="AF62" i="23"/>
  <c r="AF63" i="23"/>
  <c r="AF76" i="23"/>
  <c r="AF99" i="23"/>
  <c r="AF41" i="23"/>
  <c r="AF69" i="23"/>
  <c r="AF84" i="23"/>
  <c r="AF93" i="23"/>
  <c r="AF109" i="23"/>
  <c r="AF60" i="23"/>
  <c r="AF78" i="23"/>
  <c r="AF81" i="23"/>
  <c r="AF95" i="23"/>
  <c r="AF108" i="23"/>
  <c r="AF17" i="23"/>
  <c r="AF85" i="23"/>
  <c r="AF88" i="23"/>
  <c r="AF101" i="23"/>
  <c r="AF107" i="23"/>
  <c r="AF70" i="23"/>
  <c r="AF102" i="23"/>
  <c r="AF34" i="23"/>
  <c r="AF68" i="23"/>
  <c r="AF82" i="23"/>
  <c r="AF92" i="23"/>
  <c r="AF104" i="23"/>
  <c r="AF106" i="23"/>
  <c r="AF105" i="23"/>
  <c r="AF86" i="23"/>
  <c r="AF71" i="23"/>
  <c r="AF91" i="23"/>
  <c r="AF110" i="23"/>
  <c r="AF39" i="23"/>
  <c r="AF74" i="23"/>
  <c r="AF94" i="23"/>
  <c r="AF103" i="23"/>
  <c r="AF111" i="23"/>
  <c r="AF13" i="23"/>
  <c r="AF87" i="23"/>
  <c r="AF100" i="23"/>
  <c r="I62" i="23"/>
  <c r="I104" i="23"/>
  <c r="I35" i="23"/>
  <c r="AF12" i="23"/>
  <c r="Z12" i="23"/>
  <c r="I22" i="23"/>
  <c r="I66" i="23"/>
  <c r="I83" i="23"/>
  <c r="I88" i="23"/>
  <c r="I56" i="23"/>
  <c r="I49" i="23"/>
  <c r="I75" i="23"/>
  <c r="I110" i="23"/>
  <c r="I58" i="23"/>
  <c r="I109" i="23"/>
  <c r="I77" i="23"/>
  <c r="I103" i="23"/>
  <c r="I67" i="23"/>
  <c r="I96" i="23"/>
  <c r="I25" i="23"/>
  <c r="I41" i="23"/>
  <c r="I74" i="23"/>
  <c r="I23" i="23"/>
  <c r="I26" i="23"/>
  <c r="I95" i="23"/>
  <c r="I53" i="23"/>
  <c r="I44" i="23"/>
  <c r="I71" i="23"/>
  <c r="I68" i="23"/>
  <c r="I94" i="23"/>
  <c r="I14" i="23"/>
  <c r="I54" i="23"/>
  <c r="I40" i="23"/>
  <c r="E12" i="26" l="1"/>
  <c r="D12" i="26" s="1"/>
  <c r="E7" i="28" s="1"/>
  <c r="E12" i="27"/>
  <c r="F7" i="26"/>
  <c r="F8" i="26" s="1"/>
  <c r="I63" i="23"/>
  <c r="J7" i="26"/>
  <c r="I51" i="23"/>
  <c r="I90" i="23"/>
  <c r="I85" i="23"/>
  <c r="I27" i="23"/>
  <c r="I43" i="23"/>
  <c r="I17" i="23"/>
  <c r="E40" i="26"/>
  <c r="F35" i="28" s="1"/>
  <c r="E31" i="26"/>
  <c r="F26" i="28" s="1"/>
  <c r="J3" i="28"/>
  <c r="C31" i="29" a="1"/>
  <c r="C31" i="29" s="1"/>
  <c r="C18" i="29" s="1"/>
  <c r="D18" i="29" s="1"/>
  <c r="E18" i="29" s="1"/>
  <c r="F18" i="29" s="1"/>
  <c r="G18" i="29" s="1"/>
  <c r="H18" i="29" s="1"/>
  <c r="I18" i="29" s="1"/>
  <c r="J18" i="29" s="1"/>
  <c r="K18" i="29" s="1"/>
  <c r="L18" i="29" s="1"/>
  <c r="F7" i="27"/>
  <c r="F8" i="27" s="1"/>
  <c r="G3" i="28"/>
  <c r="E58" i="27"/>
  <c r="D58" i="27" s="1"/>
  <c r="H53" i="28" s="1"/>
  <c r="E104" i="26"/>
  <c r="D104" i="26" s="1"/>
  <c r="E99" i="28" s="1"/>
  <c r="C29" i="29" a="1"/>
  <c r="C29" i="29" s="1"/>
  <c r="C16" i="29" s="1"/>
  <c r="D16" i="29" s="1"/>
  <c r="E16" i="29" s="1"/>
  <c r="F16" i="29" s="1"/>
  <c r="G16" i="29" s="1"/>
  <c r="C43" i="29" s="1"/>
  <c r="D71" i="29" s="1"/>
  <c r="I106" i="23"/>
  <c r="I101" i="23"/>
  <c r="I32" i="23"/>
  <c r="I37" i="23"/>
  <c r="I34" i="23"/>
  <c r="I86" i="23"/>
  <c r="E61" i="27"/>
  <c r="D61" i="27" s="1"/>
  <c r="H56" i="28" s="1"/>
  <c r="E96" i="26"/>
  <c r="F91" i="28" s="1"/>
  <c r="E97" i="26"/>
  <c r="F92" i="28" s="1"/>
  <c r="E88" i="26"/>
  <c r="F83" i="28" s="1"/>
  <c r="I102" i="23"/>
  <c r="E111" i="26"/>
  <c r="F106" i="28" s="1"/>
  <c r="E94" i="26"/>
  <c r="F89" i="28" s="1"/>
  <c r="E23" i="27"/>
  <c r="D23" i="27" s="1"/>
  <c r="H18" i="28" s="1"/>
  <c r="E58" i="26"/>
  <c r="F53" i="28" s="1"/>
  <c r="E82" i="26"/>
  <c r="F77" i="28" s="1"/>
  <c r="E81" i="26"/>
  <c r="F76" i="28" s="1"/>
  <c r="E15" i="27"/>
  <c r="D15" i="27" s="1"/>
  <c r="H10" i="28" s="1"/>
  <c r="E41" i="26"/>
  <c r="D41" i="26" s="1"/>
  <c r="E36" i="28" s="1"/>
  <c r="I70" i="23"/>
  <c r="E14" i="26"/>
  <c r="F9" i="28" s="1"/>
  <c r="I87" i="23"/>
  <c r="I60" i="23"/>
  <c r="I73" i="23"/>
  <c r="I38" i="23"/>
  <c r="I81" i="23"/>
  <c r="I46" i="23"/>
  <c r="E13" i="26"/>
  <c r="D13" i="26" s="1"/>
  <c r="E8" i="28" s="1"/>
  <c r="I50" i="23"/>
  <c r="I7" i="28"/>
  <c r="E78" i="26"/>
  <c r="F73" i="28" s="1"/>
  <c r="I107" i="23"/>
  <c r="I97" i="23"/>
  <c r="I93" i="23"/>
  <c r="I16" i="23"/>
  <c r="E57" i="26"/>
  <c r="F52" i="28" s="1"/>
  <c r="E69" i="27"/>
  <c r="D69" i="27" s="1"/>
  <c r="H64" i="28" s="1"/>
  <c r="E96" i="27"/>
  <c r="D96" i="27" s="1"/>
  <c r="H91" i="28" s="1"/>
  <c r="E28" i="27"/>
  <c r="I23" i="28" s="1"/>
  <c r="E104" i="27"/>
  <c r="I99" i="28" s="1"/>
  <c r="E59" i="27"/>
  <c r="D59" i="27" s="1"/>
  <c r="H54" i="28" s="1"/>
  <c r="E23" i="26"/>
  <c r="F18" i="28" s="1"/>
  <c r="E71" i="26"/>
  <c r="F66" i="28" s="1"/>
  <c r="E36" i="26"/>
  <c r="F31" i="28" s="1"/>
  <c r="E27" i="26"/>
  <c r="D27" i="26" s="1"/>
  <c r="E22" i="28" s="1"/>
  <c r="E74" i="26"/>
  <c r="F69" i="28" s="1"/>
  <c r="E25" i="26"/>
  <c r="F20" i="28" s="1"/>
  <c r="E92" i="26"/>
  <c r="D92" i="26" s="1"/>
  <c r="E87" i="28" s="1"/>
  <c r="E79" i="26"/>
  <c r="F74" i="28" s="1"/>
  <c r="E22" i="27"/>
  <c r="D22" i="27" s="1"/>
  <c r="H17" i="28" s="1"/>
  <c r="E52" i="26"/>
  <c r="F47" i="28" s="1"/>
  <c r="E75" i="26"/>
  <c r="F70" i="28" s="1"/>
  <c r="E89" i="26"/>
  <c r="F84" i="28" s="1"/>
  <c r="E88" i="27"/>
  <c r="I83" i="28" s="1"/>
  <c r="E30" i="26"/>
  <c r="F25" i="28" s="1"/>
  <c r="E19" i="26"/>
  <c r="F14" i="28" s="1"/>
  <c r="E51" i="26"/>
  <c r="F46" i="28" s="1"/>
  <c r="E45" i="27"/>
  <c r="I40" i="28" s="1"/>
  <c r="E95" i="26"/>
  <c r="F90" i="28" s="1"/>
  <c r="E101" i="26"/>
  <c r="F96" i="28" s="1"/>
  <c r="E86" i="26"/>
  <c r="F81" i="28" s="1"/>
  <c r="E106" i="27"/>
  <c r="I101" i="28" s="1"/>
  <c r="E77" i="27"/>
  <c r="D77" i="27" s="1"/>
  <c r="H72" i="28" s="1"/>
  <c r="E17" i="26"/>
  <c r="F12" i="28" s="1"/>
  <c r="E68" i="26"/>
  <c r="F63" i="28" s="1"/>
  <c r="E60" i="26"/>
  <c r="F55" i="28" s="1"/>
  <c r="E86" i="27"/>
  <c r="D86" i="27" s="1"/>
  <c r="H81" i="28" s="1"/>
  <c r="E65" i="27"/>
  <c r="D65" i="27" s="1"/>
  <c r="H60" i="28" s="1"/>
  <c r="E61" i="26"/>
  <c r="F56" i="28" s="1"/>
  <c r="E46" i="27"/>
  <c r="D46" i="27" s="1"/>
  <c r="H41" i="28" s="1"/>
  <c r="E53" i="26"/>
  <c r="F48" i="28" s="1"/>
  <c r="E19" i="27"/>
  <c r="D19" i="27" s="1"/>
  <c r="H14" i="28" s="1"/>
  <c r="E18" i="27"/>
  <c r="D18" i="27" s="1"/>
  <c r="H13" i="28" s="1"/>
  <c r="E43" i="27"/>
  <c r="D43" i="27" s="1"/>
  <c r="H38" i="28" s="1"/>
  <c r="E55" i="26"/>
  <c r="F50" i="28" s="1"/>
  <c r="E110" i="26"/>
  <c r="F105" i="28" s="1"/>
  <c r="E45" i="26"/>
  <c r="F40" i="28" s="1"/>
  <c r="E62" i="26"/>
  <c r="F57" i="28" s="1"/>
  <c r="E73" i="26"/>
  <c r="F68" i="28" s="1"/>
  <c r="E105" i="26"/>
  <c r="F100" i="28" s="1"/>
  <c r="E55" i="27"/>
  <c r="I50" i="28" s="1"/>
  <c r="E46" i="26"/>
  <c r="F41" i="28" s="1"/>
  <c r="E76" i="26"/>
  <c r="F71" i="28" s="1"/>
  <c r="E22" i="26"/>
  <c r="F17" i="28" s="1"/>
  <c r="E33" i="26"/>
  <c r="F28" i="28" s="1"/>
  <c r="E85" i="26"/>
  <c r="F80" i="28" s="1"/>
  <c r="E91" i="26"/>
  <c r="D91" i="26" s="1"/>
  <c r="E86" i="28" s="1"/>
  <c r="E18" i="26"/>
  <c r="F13" i="28" s="1"/>
  <c r="E37" i="27"/>
  <c r="I32" i="28" s="1"/>
  <c r="E56" i="26"/>
  <c r="F51" i="28" s="1"/>
  <c r="E64" i="26"/>
  <c r="F59" i="28" s="1"/>
  <c r="E87" i="27"/>
  <c r="D87" i="27" s="1"/>
  <c r="H82" i="28" s="1"/>
  <c r="E63" i="27"/>
  <c r="D63" i="27" s="1"/>
  <c r="H58" i="28" s="1"/>
  <c r="E47" i="26"/>
  <c r="F42" i="28" s="1"/>
  <c r="E44" i="26"/>
  <c r="D44" i="26" s="1"/>
  <c r="E39" i="28" s="1"/>
  <c r="E68" i="27"/>
  <c r="D68" i="27" s="1"/>
  <c r="H63" i="28" s="1"/>
  <c r="E50" i="26"/>
  <c r="F45" i="28" s="1"/>
  <c r="E76" i="27"/>
  <c r="D76" i="27" s="1"/>
  <c r="H71" i="28" s="1"/>
  <c r="E37" i="26"/>
  <c r="F32" i="28" s="1"/>
  <c r="E106" i="26"/>
  <c r="D106" i="26" s="1"/>
  <c r="E101" i="28" s="1"/>
  <c r="E24" i="27"/>
  <c r="I19" i="28" s="1"/>
  <c r="E69" i="26"/>
  <c r="F64" i="28" s="1"/>
  <c r="E35" i="27"/>
  <c r="D35" i="27" s="1"/>
  <c r="H30" i="28" s="1"/>
  <c r="E87" i="26"/>
  <c r="F82" i="28" s="1"/>
  <c r="E98" i="27"/>
  <c r="D98" i="27" s="1"/>
  <c r="H93" i="28" s="1"/>
  <c r="E34" i="26"/>
  <c r="F29" i="28" s="1"/>
  <c r="E32" i="27"/>
  <c r="D32" i="27" s="1"/>
  <c r="H27" i="28" s="1"/>
  <c r="E105" i="27"/>
  <c r="I100" i="28" s="1"/>
  <c r="E38" i="27"/>
  <c r="I33" i="28" s="1"/>
  <c r="E80" i="27"/>
  <c r="I75" i="28" s="1"/>
  <c r="E83" i="27"/>
  <c r="D83" i="27" s="1"/>
  <c r="H78" i="28" s="1"/>
  <c r="E101" i="27"/>
  <c r="D101" i="27" s="1"/>
  <c r="H96" i="28" s="1"/>
  <c r="E28" i="26"/>
  <c r="F23" i="28" s="1"/>
  <c r="E14" i="27"/>
  <c r="I9" i="28" s="1"/>
  <c r="E93" i="26"/>
  <c r="D93" i="26" s="1"/>
  <c r="E88" i="28" s="1"/>
  <c r="E64" i="27"/>
  <c r="D64" i="27" s="1"/>
  <c r="H59" i="28" s="1"/>
  <c r="E109" i="26"/>
  <c r="F104" i="28" s="1"/>
  <c r="E39" i="27"/>
  <c r="I34" i="28" s="1"/>
  <c r="E70" i="27"/>
  <c r="D70" i="27" s="1"/>
  <c r="H65" i="28" s="1"/>
  <c r="E84" i="26"/>
  <c r="F79" i="28" s="1"/>
  <c r="E54" i="26"/>
  <c r="F49" i="28" s="1"/>
  <c r="E91" i="27"/>
  <c r="D91" i="27" s="1"/>
  <c r="H86" i="28" s="1"/>
  <c r="E102" i="27"/>
  <c r="I97" i="28" s="1"/>
  <c r="E49" i="26"/>
  <c r="D49" i="26" s="1"/>
  <c r="E44" i="28" s="1"/>
  <c r="E20" i="26"/>
  <c r="F15" i="28" s="1"/>
  <c r="E42" i="26"/>
  <c r="F37" i="28" s="1"/>
  <c r="E82" i="27"/>
  <c r="D82" i="27" s="1"/>
  <c r="H77" i="28" s="1"/>
  <c r="E32" i="26"/>
  <c r="F27" i="28" s="1"/>
  <c r="E27" i="27"/>
  <c r="D27" i="27" s="1"/>
  <c r="H22" i="28" s="1"/>
  <c r="E103" i="26"/>
  <c r="F98" i="28" s="1"/>
  <c r="E97" i="27"/>
  <c r="D97" i="27" s="1"/>
  <c r="H92" i="28" s="1"/>
  <c r="E33" i="27"/>
  <c r="D33" i="27" s="1"/>
  <c r="H28" i="28" s="1"/>
  <c r="E59" i="26"/>
  <c r="D59" i="26" s="1"/>
  <c r="E54" i="28" s="1"/>
  <c r="E62" i="27"/>
  <c r="I57" i="28" s="1"/>
  <c r="E99" i="27"/>
  <c r="D99" i="27" s="1"/>
  <c r="H94" i="28" s="1"/>
  <c r="E100" i="26"/>
  <c r="F95" i="28" s="1"/>
  <c r="E17" i="27"/>
  <c r="I12" i="28" s="1"/>
  <c r="E100" i="27"/>
  <c r="I95" i="28" s="1"/>
  <c r="E102" i="26"/>
  <c r="F97" i="28" s="1"/>
  <c r="E16" i="26"/>
  <c r="F11" i="28" s="1"/>
  <c r="E66" i="27"/>
  <c r="D66" i="27" s="1"/>
  <c r="H61" i="28" s="1"/>
  <c r="E94" i="27"/>
  <c r="D94" i="27" s="1"/>
  <c r="H89" i="28" s="1"/>
  <c r="E38" i="26"/>
  <c r="F33" i="28" s="1"/>
  <c r="E67" i="27"/>
  <c r="D67" i="27" s="1"/>
  <c r="H62" i="28" s="1"/>
  <c r="E42" i="27"/>
  <c r="I37" i="28" s="1"/>
  <c r="E29" i="27"/>
  <c r="D29" i="27" s="1"/>
  <c r="H24" i="28" s="1"/>
  <c r="E35" i="26"/>
  <c r="F30" i="28" s="1"/>
  <c r="E39" i="26"/>
  <c r="D39" i="26" s="1"/>
  <c r="E34" i="28" s="1"/>
  <c r="E103" i="27"/>
  <c r="I98" i="28" s="1"/>
  <c r="E53" i="27"/>
  <c r="I48" i="28" s="1"/>
  <c r="E21" i="26"/>
  <c r="F16" i="28" s="1"/>
  <c r="E99" i="26"/>
  <c r="F94" i="28" s="1"/>
  <c r="E77" i="26"/>
  <c r="F72" i="28" s="1"/>
  <c r="E80" i="26"/>
  <c r="F75" i="28" s="1"/>
  <c r="E15" i="26"/>
  <c r="F10" i="28" s="1"/>
  <c r="E70" i="26"/>
  <c r="F65" i="28" s="1"/>
  <c r="E30" i="27"/>
  <c r="D30" i="27" s="1"/>
  <c r="H25" i="28" s="1"/>
  <c r="E43" i="26"/>
  <c r="F38" i="28" s="1"/>
  <c r="E48" i="26"/>
  <c r="F43" i="28" s="1"/>
  <c r="E107" i="26"/>
  <c r="F102" i="28" s="1"/>
  <c r="E71" i="27"/>
  <c r="D71" i="27" s="1"/>
  <c r="H66" i="28" s="1"/>
  <c r="E13" i="27"/>
  <c r="D13" i="27" s="1"/>
  <c r="H8" i="28" s="1"/>
  <c r="E29" i="26"/>
  <c r="F24" i="28" s="1"/>
  <c r="E83" i="26"/>
  <c r="F78" i="28" s="1"/>
  <c r="E63" i="26"/>
  <c r="F58" i="28" s="1"/>
  <c r="E24" i="26"/>
  <c r="F19" i="28" s="1"/>
  <c r="E72" i="26"/>
  <c r="F67" i="28" s="1"/>
  <c r="E25" i="27"/>
  <c r="D25" i="27" s="1"/>
  <c r="H20" i="28" s="1"/>
  <c r="E95" i="27"/>
  <c r="D95" i="27" s="1"/>
  <c r="H90" i="28" s="1"/>
  <c r="E90" i="26"/>
  <c r="F85" i="28" s="1"/>
  <c r="E92" i="27"/>
  <c r="D92" i="27" s="1"/>
  <c r="H87" i="28" s="1"/>
  <c r="E20" i="27"/>
  <c r="I15" i="28" s="1"/>
  <c r="E98" i="26"/>
  <c r="D98" i="26" s="1"/>
  <c r="E93" i="28" s="1"/>
  <c r="E84" i="27"/>
  <c r="D84" i="27" s="1"/>
  <c r="H79" i="28" s="1"/>
  <c r="E26" i="26"/>
  <c r="D26" i="26" s="1"/>
  <c r="E21" i="28" s="1"/>
  <c r="E65" i="26"/>
  <c r="F60" i="28" s="1"/>
  <c r="E78" i="27"/>
  <c r="D78" i="27" s="1"/>
  <c r="H73" i="28" s="1"/>
  <c r="E66" i="26"/>
  <c r="F61" i="28" s="1"/>
  <c r="E67" i="26"/>
  <c r="F62" i="28" s="1"/>
  <c r="E81" i="27"/>
  <c r="D81" i="27" s="1"/>
  <c r="H76" i="28" s="1"/>
  <c r="E26" i="27"/>
  <c r="D26" i="27" s="1"/>
  <c r="H21" i="28" s="1"/>
  <c r="E93" i="27"/>
  <c r="I88" i="28" s="1"/>
  <c r="E51" i="27"/>
  <c r="D51" i="27" s="1"/>
  <c r="H46" i="28" s="1"/>
  <c r="E57" i="27"/>
  <c r="D57" i="27" s="1"/>
  <c r="H52" i="28" s="1"/>
  <c r="E34" i="27"/>
  <c r="D34" i="27" s="1"/>
  <c r="H29" i="28" s="1"/>
  <c r="E72" i="27"/>
  <c r="D72" i="27" s="1"/>
  <c r="H67" i="28" s="1"/>
  <c r="E73" i="27"/>
  <c r="D73" i="27" s="1"/>
  <c r="H68" i="28" s="1"/>
  <c r="E49" i="27"/>
  <c r="D49" i="27" s="1"/>
  <c r="H44" i="28" s="1"/>
  <c r="E108" i="27"/>
  <c r="I103" i="28" s="1"/>
  <c r="E89" i="27"/>
  <c r="D89" i="27" s="1"/>
  <c r="H84" i="28" s="1"/>
  <c r="E74" i="27"/>
  <c r="I69" i="28" s="1"/>
  <c r="E108" i="26"/>
  <c r="F103" i="28" s="1"/>
  <c r="E54" i="27"/>
  <c r="D54" i="27" s="1"/>
  <c r="H49" i="28" s="1"/>
  <c r="E16" i="27"/>
  <c r="D16" i="27" s="1"/>
  <c r="H11" i="28" s="1"/>
  <c r="E75" i="27"/>
  <c r="D75" i="27" s="1"/>
  <c r="H70" i="28" s="1"/>
  <c r="E79" i="27"/>
  <c r="D79" i="27" s="1"/>
  <c r="H74" i="28" s="1"/>
  <c r="E90" i="27"/>
  <c r="I85" i="28" s="1"/>
  <c r="E60" i="27"/>
  <c r="D60" i="27" s="1"/>
  <c r="H55" i="28" s="1"/>
  <c r="E31" i="27"/>
  <c r="D31" i="27" s="1"/>
  <c r="H26" i="28" s="1"/>
  <c r="E44" i="27"/>
  <c r="D44" i="27" s="1"/>
  <c r="H39" i="28" s="1"/>
  <c r="E48" i="27"/>
  <c r="D48" i="27" s="1"/>
  <c r="H43" i="28" s="1"/>
  <c r="E40" i="27"/>
  <c r="I35" i="28" s="1"/>
  <c r="E85" i="27"/>
  <c r="D85" i="27" s="1"/>
  <c r="H80" i="28" s="1"/>
  <c r="E107" i="27"/>
  <c r="D107" i="27" s="1"/>
  <c r="H102" i="28" s="1"/>
  <c r="E109" i="27"/>
  <c r="D109" i="27" s="1"/>
  <c r="H104" i="28" s="1"/>
  <c r="E56" i="27"/>
  <c r="D56" i="27" s="1"/>
  <c r="H51" i="28" s="1"/>
  <c r="E41" i="27"/>
  <c r="D41" i="27" s="1"/>
  <c r="H36" i="28" s="1"/>
  <c r="E50" i="27"/>
  <c r="D50" i="27" s="1"/>
  <c r="H45" i="28" s="1"/>
  <c r="E21" i="27"/>
  <c r="D21" i="27" s="1"/>
  <c r="H16" i="28" s="1"/>
  <c r="E47" i="27"/>
  <c r="I42" i="28" s="1"/>
  <c r="E52" i="27"/>
  <c r="I47" i="28" s="1"/>
  <c r="E36" i="27"/>
  <c r="D36" i="27" s="1"/>
  <c r="H31" i="28" s="1"/>
  <c r="J7" i="27"/>
  <c r="F12" i="23"/>
  <c r="F35" i="23"/>
  <c r="M30" i="28" s="1"/>
  <c r="U49" i="23"/>
  <c r="F103" i="23"/>
  <c r="M98" i="28" s="1"/>
  <c r="F24" i="23"/>
  <c r="M19" i="28" s="1"/>
  <c r="D110" i="27"/>
  <c r="H105" i="28" s="1"/>
  <c r="I105" i="28"/>
  <c r="AH36" i="23" a="1"/>
  <c r="AH36" i="23" s="1"/>
  <c r="AI36" i="23" s="1"/>
  <c r="AJ36" i="23" a="1"/>
  <c r="AJ36" i="23" s="1"/>
  <c r="AK36" i="23" s="1"/>
  <c r="AJ107" i="23" a="1"/>
  <c r="AJ107" i="23" s="1"/>
  <c r="AK107" i="23" s="1"/>
  <c r="AH107" i="23" a="1"/>
  <c r="AH107" i="23" s="1"/>
  <c r="AI107" i="23" s="1"/>
  <c r="AJ44" i="23" a="1"/>
  <c r="AJ44" i="23" s="1"/>
  <c r="AK44" i="23" s="1"/>
  <c r="AH44" i="23" a="1"/>
  <c r="AH44" i="23" s="1"/>
  <c r="AI44" i="23" s="1"/>
  <c r="AJ45" i="23" a="1"/>
  <c r="AJ45" i="23" s="1"/>
  <c r="AK45" i="23" s="1"/>
  <c r="AH45" i="23" a="1"/>
  <c r="AH45" i="23" s="1"/>
  <c r="AI45" i="23" s="1"/>
  <c r="AJ89" i="23" a="1"/>
  <c r="AJ89" i="23" s="1"/>
  <c r="AK89" i="23" s="1"/>
  <c r="AH89" i="23" a="1"/>
  <c r="AH89" i="23" s="1"/>
  <c r="AI89" i="23" s="1"/>
  <c r="AJ74" i="23" a="1"/>
  <c r="AJ74" i="23" s="1"/>
  <c r="AK74" i="23" s="1"/>
  <c r="AH74" i="23" a="1"/>
  <c r="AH74" i="23" s="1"/>
  <c r="AI74" i="23" s="1"/>
  <c r="AJ101" i="23" a="1"/>
  <c r="AJ101" i="23" s="1"/>
  <c r="AK101" i="23" s="1"/>
  <c r="AH101" i="23" a="1"/>
  <c r="AH101" i="23" s="1"/>
  <c r="AI101" i="23" s="1"/>
  <c r="AH63" i="23" a="1"/>
  <c r="AH63" i="23" s="1"/>
  <c r="AI63" i="23" s="1"/>
  <c r="AJ63" i="23" a="1"/>
  <c r="AJ63" i="23" s="1"/>
  <c r="AK63" i="23" s="1"/>
  <c r="AJ42" i="23" a="1"/>
  <c r="AJ42" i="23" s="1"/>
  <c r="AK42" i="23" s="1"/>
  <c r="AH42" i="23" a="1"/>
  <c r="AH42" i="23" s="1"/>
  <c r="AI42" i="23" s="1"/>
  <c r="AH65" i="23" a="1"/>
  <c r="AH65" i="23" s="1"/>
  <c r="AI65" i="23" s="1"/>
  <c r="AJ65" i="23" a="1"/>
  <c r="AJ65" i="23" s="1"/>
  <c r="AK65" i="23" s="1"/>
  <c r="AJ80" i="23" a="1"/>
  <c r="AJ80" i="23" s="1"/>
  <c r="AK80" i="23" s="1"/>
  <c r="AH80" i="23" a="1"/>
  <c r="AH80" i="23" s="1"/>
  <c r="AI80" i="23" s="1"/>
  <c r="AH88" i="23" a="1"/>
  <c r="AH88" i="23" s="1"/>
  <c r="AI88" i="23" s="1"/>
  <c r="AJ88" i="23" a="1"/>
  <c r="AJ88" i="23" s="1"/>
  <c r="AK88" i="23" s="1"/>
  <c r="AJ62" i="23" a="1"/>
  <c r="AJ62" i="23" s="1"/>
  <c r="AK62" i="23" s="1"/>
  <c r="AH62" i="23" a="1"/>
  <c r="AH62" i="23" s="1"/>
  <c r="AI62" i="23" s="1"/>
  <c r="AH31" i="23" a="1"/>
  <c r="AH31" i="23" s="1"/>
  <c r="AI31" i="23" s="1"/>
  <c r="AJ31" i="23" a="1"/>
  <c r="AJ31" i="23" s="1"/>
  <c r="AK31" i="23" s="1"/>
  <c r="AH33" i="23" a="1"/>
  <c r="AH33" i="23" s="1"/>
  <c r="AI33" i="23" s="1"/>
  <c r="AJ33" i="23" a="1"/>
  <c r="AJ33" i="23" s="1"/>
  <c r="AK33" i="23" s="1"/>
  <c r="AJ46" i="23" a="1"/>
  <c r="AJ46" i="23" s="1"/>
  <c r="AK46" i="23" s="1"/>
  <c r="AH46" i="23" a="1"/>
  <c r="AH46" i="23" s="1"/>
  <c r="AI46" i="23" s="1"/>
  <c r="AH73" i="23" a="1"/>
  <c r="AH73" i="23" s="1"/>
  <c r="AI73" i="23" s="1"/>
  <c r="AJ73" i="23" a="1"/>
  <c r="AJ73" i="23" s="1"/>
  <c r="AK73" i="23" s="1"/>
  <c r="AJ28" i="23" a="1"/>
  <c r="AJ28" i="23" s="1"/>
  <c r="AK28" i="23" s="1"/>
  <c r="AH28" i="23" a="1"/>
  <c r="AH28" i="23" s="1"/>
  <c r="AI28" i="23" s="1"/>
  <c r="AJ100" i="23" a="1"/>
  <c r="AJ100" i="23" s="1"/>
  <c r="AK100" i="23" s="1"/>
  <c r="AH100" i="23" a="1"/>
  <c r="AH100" i="23" s="1"/>
  <c r="AI100" i="23" s="1"/>
  <c r="AH110" i="23" a="1"/>
  <c r="AH110" i="23" s="1"/>
  <c r="AI110" i="23" s="1"/>
  <c r="AJ110" i="23" a="1"/>
  <c r="AJ110" i="23" s="1"/>
  <c r="AK110" i="23" s="1"/>
  <c r="AH82" i="23" a="1"/>
  <c r="AH82" i="23" s="1"/>
  <c r="AI82" i="23" s="1"/>
  <c r="AJ82" i="23" a="1"/>
  <c r="AJ82" i="23" s="1"/>
  <c r="AK82" i="23" s="1"/>
  <c r="AJ85" i="23" a="1"/>
  <c r="AJ85" i="23" s="1"/>
  <c r="AK85" i="23" s="1"/>
  <c r="AH85" i="23" a="1"/>
  <c r="AH85" i="23" s="1"/>
  <c r="AI85" i="23" s="1"/>
  <c r="AJ93" i="23" a="1"/>
  <c r="AJ93" i="23" s="1"/>
  <c r="AK93" i="23" s="1"/>
  <c r="AH93" i="23" a="1"/>
  <c r="AH93" i="23" s="1"/>
  <c r="AI93" i="23" s="1"/>
  <c r="AH61" i="23" a="1"/>
  <c r="AH61" i="23" s="1"/>
  <c r="AI61" i="23" s="1"/>
  <c r="AJ61" i="23" a="1"/>
  <c r="AJ61" i="23" s="1"/>
  <c r="AK61" i="23" s="1"/>
  <c r="AH27" i="23" a="1"/>
  <c r="AH27" i="23" s="1"/>
  <c r="AI27" i="23" s="1"/>
  <c r="AJ27" i="23" a="1"/>
  <c r="AJ27" i="23" s="1"/>
  <c r="AK27" i="23" s="1"/>
  <c r="AH29" i="23" a="1"/>
  <c r="AH29" i="23" s="1"/>
  <c r="AI29" i="23" s="1"/>
  <c r="AJ29" i="23" a="1"/>
  <c r="AJ29" i="23" s="1"/>
  <c r="AK29" i="23" s="1"/>
  <c r="AJ66" i="23" a="1"/>
  <c r="AJ66" i="23" s="1"/>
  <c r="AK66" i="23" s="1"/>
  <c r="AH66" i="23" a="1"/>
  <c r="AH66" i="23" s="1"/>
  <c r="AI66" i="23" s="1"/>
  <c r="AJ18" i="23" a="1"/>
  <c r="AJ18" i="23" s="1"/>
  <c r="AK18" i="23" s="1"/>
  <c r="AH18" i="23" a="1"/>
  <c r="AH18" i="23" s="1"/>
  <c r="AI18" i="23" s="1"/>
  <c r="AH43" i="23" a="1"/>
  <c r="AH43" i="23" s="1"/>
  <c r="AI43" i="23" s="1"/>
  <c r="AJ43" i="23" a="1"/>
  <c r="AJ43" i="23" s="1"/>
  <c r="AK43" i="23" s="1"/>
  <c r="AH56" i="23" a="1"/>
  <c r="AH56" i="23" s="1"/>
  <c r="AI56" i="23" s="1"/>
  <c r="AJ56" i="23" a="1"/>
  <c r="AJ56" i="23" s="1"/>
  <c r="AK56" i="23" s="1"/>
  <c r="AH26" i="23" a="1"/>
  <c r="AH26" i="23" s="1"/>
  <c r="AI26" i="23" s="1"/>
  <c r="AJ26" i="23" a="1"/>
  <c r="AJ26" i="23" s="1"/>
  <c r="AK26" i="23" s="1"/>
  <c r="F90" i="23"/>
  <c r="M85" i="28" s="1"/>
  <c r="AJ14" i="23" a="1"/>
  <c r="AJ14" i="23" s="1"/>
  <c r="AK14" i="23" s="1"/>
  <c r="AH14" i="23" a="1"/>
  <c r="AH14" i="23" s="1"/>
  <c r="AI14" i="23" s="1"/>
  <c r="AH12" i="23" a="1"/>
  <c r="AH12" i="23" s="1"/>
  <c r="AI12" i="23" s="1"/>
  <c r="AJ12" i="23" a="1"/>
  <c r="AJ12" i="23" s="1"/>
  <c r="AK12" i="23" s="1"/>
  <c r="AH104" i="23" a="1"/>
  <c r="AH104" i="23" s="1"/>
  <c r="AI104" i="23" s="1"/>
  <c r="AJ104" i="23" a="1"/>
  <c r="AJ104" i="23" s="1"/>
  <c r="AK104" i="23" s="1"/>
  <c r="AJ60" i="23" a="1"/>
  <c r="AJ60" i="23" s="1"/>
  <c r="AK60" i="23" s="1"/>
  <c r="AH60" i="23" a="1"/>
  <c r="AH60" i="23" s="1"/>
  <c r="AI60" i="23" s="1"/>
  <c r="AJ75" i="23" a="1"/>
  <c r="AJ75" i="23" s="1"/>
  <c r="AK75" i="23" s="1"/>
  <c r="AH75" i="23" a="1"/>
  <c r="AH75" i="23" s="1"/>
  <c r="AI75" i="23" s="1"/>
  <c r="AH52" i="23" a="1"/>
  <c r="AH52" i="23" s="1"/>
  <c r="AI52" i="23" s="1"/>
  <c r="AJ52" i="23" a="1"/>
  <c r="AJ52" i="23" s="1"/>
  <c r="AK52" i="23" s="1"/>
  <c r="AJ30" i="23" a="1"/>
  <c r="AJ30" i="23" s="1"/>
  <c r="AK30" i="23" s="1"/>
  <c r="AH30" i="23" a="1"/>
  <c r="AH30" i="23" s="1"/>
  <c r="AI30" i="23" s="1"/>
  <c r="AH39" i="23" a="1"/>
  <c r="AH39" i="23" s="1"/>
  <c r="AI39" i="23" s="1"/>
  <c r="AJ39" i="23" a="1"/>
  <c r="AJ39" i="23" s="1"/>
  <c r="AK39" i="23" s="1"/>
  <c r="AJ67" i="23" a="1"/>
  <c r="AJ67" i="23" s="1"/>
  <c r="AK67" i="23" s="1"/>
  <c r="AH67" i="23" a="1"/>
  <c r="AH67" i="23" s="1"/>
  <c r="AI67" i="23" s="1"/>
  <c r="AH17" i="23" a="1"/>
  <c r="AH17" i="23" s="1"/>
  <c r="AI17" i="23" s="1"/>
  <c r="AJ17" i="23" a="1"/>
  <c r="AJ17" i="23" s="1"/>
  <c r="AK17" i="23" s="1"/>
  <c r="AH53" i="23" a="1"/>
  <c r="AH53" i="23" s="1"/>
  <c r="AI53" i="23" s="1"/>
  <c r="AJ53" i="23" a="1"/>
  <c r="AJ53" i="23" s="1"/>
  <c r="AK53" i="23" s="1"/>
  <c r="F34" i="23"/>
  <c r="M29" i="28" s="1"/>
  <c r="AH94" i="23" a="1"/>
  <c r="AH94" i="23" s="1"/>
  <c r="AI94" i="23" s="1"/>
  <c r="AJ94" i="23" a="1"/>
  <c r="AJ94" i="23" s="1"/>
  <c r="AK94" i="23" s="1"/>
  <c r="AH78" i="23" a="1"/>
  <c r="AH78" i="23" s="1"/>
  <c r="AI78" i="23" s="1"/>
  <c r="AJ78" i="23" a="1"/>
  <c r="AJ78" i="23" s="1"/>
  <c r="AK78" i="23" s="1"/>
  <c r="AH55" i="23" a="1"/>
  <c r="AH55" i="23" s="1"/>
  <c r="AI55" i="23" s="1"/>
  <c r="AJ55" i="23" a="1"/>
  <c r="AJ55" i="23" s="1"/>
  <c r="AK55" i="23" s="1"/>
  <c r="AH92" i="23" a="1"/>
  <c r="AH92" i="23" s="1"/>
  <c r="AI92" i="23" s="1"/>
  <c r="AJ92" i="23" a="1"/>
  <c r="AJ92" i="23" s="1"/>
  <c r="AK92" i="23" s="1"/>
  <c r="AJ87" i="23" a="1"/>
  <c r="AJ87" i="23" s="1"/>
  <c r="AK87" i="23" s="1"/>
  <c r="AH87" i="23" a="1"/>
  <c r="AH87" i="23" s="1"/>
  <c r="AI87" i="23" s="1"/>
  <c r="AH84" i="23" a="1"/>
  <c r="AH84" i="23" s="1"/>
  <c r="AI84" i="23" s="1"/>
  <c r="AJ84" i="23" a="1"/>
  <c r="AJ84" i="23" s="1"/>
  <c r="AK84" i="23" s="1"/>
  <c r="AH23" i="23" a="1"/>
  <c r="AH23" i="23" s="1"/>
  <c r="AI23" i="23" s="1"/>
  <c r="AJ23" i="23" a="1"/>
  <c r="AJ23" i="23" s="1"/>
  <c r="AK23" i="23" s="1"/>
  <c r="AJ97" i="23" a="1"/>
  <c r="AJ97" i="23" s="1"/>
  <c r="AK97" i="23" s="1"/>
  <c r="AH97" i="23" a="1"/>
  <c r="AH97" i="23" s="1"/>
  <c r="AI97" i="23" s="1"/>
  <c r="AH24" i="23" a="1"/>
  <c r="AH24" i="23" s="1"/>
  <c r="AI24" i="23" s="1"/>
  <c r="AJ24" i="23" a="1"/>
  <c r="AJ24" i="23" s="1"/>
  <c r="AK24" i="23" s="1"/>
  <c r="AH13" i="23" a="1"/>
  <c r="AH13" i="23" s="1"/>
  <c r="AI13" i="23" s="1"/>
  <c r="AJ13" i="23" a="1"/>
  <c r="AJ13" i="23" s="1"/>
  <c r="AK13" i="23" s="1"/>
  <c r="AH71" i="23" a="1"/>
  <c r="AH71" i="23" s="1"/>
  <c r="AI71" i="23" s="1"/>
  <c r="AJ71" i="23" a="1"/>
  <c r="AJ71" i="23" s="1"/>
  <c r="AK71" i="23" s="1"/>
  <c r="AJ34" i="23" a="1"/>
  <c r="AJ34" i="23" s="1"/>
  <c r="AK34" i="23" s="1"/>
  <c r="AH34" i="23" a="1"/>
  <c r="AH34" i="23" s="1"/>
  <c r="AI34" i="23" s="1"/>
  <c r="AH108" i="23" a="1"/>
  <c r="AH108" i="23" s="1"/>
  <c r="AI108" i="23" s="1"/>
  <c r="AJ108" i="23" a="1"/>
  <c r="AJ108" i="23" s="1"/>
  <c r="AK108" i="23" s="1"/>
  <c r="AJ69" i="23" a="1"/>
  <c r="AJ69" i="23" s="1"/>
  <c r="AK69" i="23" s="1"/>
  <c r="AH69" i="23" a="1"/>
  <c r="AH69" i="23" s="1"/>
  <c r="AI69" i="23" s="1"/>
  <c r="AH54" i="23" a="1"/>
  <c r="AH54" i="23" s="1"/>
  <c r="AI54" i="23" s="1"/>
  <c r="AJ54" i="23" a="1"/>
  <c r="AJ54" i="23" s="1"/>
  <c r="AK54" i="23" s="1"/>
  <c r="AH21" i="23" a="1"/>
  <c r="AH21" i="23" s="1"/>
  <c r="AI21" i="23" s="1"/>
  <c r="AJ21" i="23" a="1"/>
  <c r="AJ21" i="23" s="1"/>
  <c r="AK21" i="23" s="1"/>
  <c r="AJ96" i="23" a="1"/>
  <c r="AJ96" i="23" s="1"/>
  <c r="AK96" i="23" s="1"/>
  <c r="AH96" i="23" a="1"/>
  <c r="AH96" i="23" s="1"/>
  <c r="AI96" i="23" s="1"/>
  <c r="AH58" i="23" a="1"/>
  <c r="AH58" i="23" s="1"/>
  <c r="AI58" i="23" s="1"/>
  <c r="AJ58" i="23" a="1"/>
  <c r="AJ58" i="23" s="1"/>
  <c r="AK58" i="23" s="1"/>
  <c r="AJ79" i="23" a="1"/>
  <c r="AJ79" i="23" s="1"/>
  <c r="AK79" i="23" s="1"/>
  <c r="AH79" i="23" a="1"/>
  <c r="AH79" i="23" s="1"/>
  <c r="AI79" i="23" s="1"/>
  <c r="AJ22" i="23" a="1"/>
  <c r="AJ22" i="23" s="1"/>
  <c r="AK22" i="23" s="1"/>
  <c r="AH22" i="23" a="1"/>
  <c r="AH22" i="23" s="1"/>
  <c r="AI22" i="23" s="1"/>
  <c r="AH51" i="23" a="1"/>
  <c r="AH51" i="23" s="1"/>
  <c r="AI51" i="23" s="1"/>
  <c r="AJ51" i="23" a="1"/>
  <c r="AJ51" i="23" s="1"/>
  <c r="AK51" i="23" s="1"/>
  <c r="AH15" i="23" a="1"/>
  <c r="AH15" i="23" s="1"/>
  <c r="AI15" i="23" s="1"/>
  <c r="AJ15" i="23" a="1"/>
  <c r="AJ15" i="23" s="1"/>
  <c r="AK15" i="23" s="1"/>
  <c r="F78" i="23"/>
  <c r="M73" i="28" s="1"/>
  <c r="AH106" i="23" a="1"/>
  <c r="AH106" i="23" s="1"/>
  <c r="AI106" i="23" s="1"/>
  <c r="AJ106" i="23" a="1"/>
  <c r="AJ106" i="23" s="1"/>
  <c r="AK106" i="23" s="1"/>
  <c r="AH76" i="23" a="1"/>
  <c r="AH76" i="23" s="1"/>
  <c r="AI76" i="23" s="1"/>
  <c r="AJ76" i="23" a="1"/>
  <c r="AJ76" i="23" s="1"/>
  <c r="AK76" i="23" s="1"/>
  <c r="AH77" i="23" a="1"/>
  <c r="AH77" i="23" s="1"/>
  <c r="AI77" i="23" s="1"/>
  <c r="AJ77" i="23" a="1"/>
  <c r="AJ77" i="23" s="1"/>
  <c r="AK77" i="23" s="1"/>
  <c r="AJ32" i="23" a="1"/>
  <c r="AJ32" i="23" s="1"/>
  <c r="AK32" i="23" s="1"/>
  <c r="AH32" i="23" a="1"/>
  <c r="AH32" i="23" s="1"/>
  <c r="AI32" i="23" s="1"/>
  <c r="AJ109" i="23" a="1"/>
  <c r="AJ109" i="23" s="1"/>
  <c r="AK109" i="23" s="1"/>
  <c r="AH109" i="23" a="1"/>
  <c r="AH109" i="23" s="1"/>
  <c r="AI109" i="23" s="1"/>
  <c r="AH68" i="23" a="1"/>
  <c r="AH68" i="23" s="1"/>
  <c r="AI68" i="23" s="1"/>
  <c r="AJ68" i="23" a="1"/>
  <c r="AJ68" i="23" s="1"/>
  <c r="AK68" i="23" s="1"/>
  <c r="AJ57" i="23" a="1"/>
  <c r="AJ57" i="23" s="1"/>
  <c r="AK57" i="23" s="1"/>
  <c r="AH57" i="23" a="1"/>
  <c r="AH57" i="23" s="1"/>
  <c r="AI57" i="23" s="1"/>
  <c r="AJ25" i="23" a="1"/>
  <c r="AJ25" i="23" s="1"/>
  <c r="AK25" i="23" s="1"/>
  <c r="AH25" i="23" a="1"/>
  <c r="AH25" i="23" s="1"/>
  <c r="AI25" i="23" s="1"/>
  <c r="AH40" i="23" a="1"/>
  <c r="AH40" i="23" s="1"/>
  <c r="AI40" i="23" s="1"/>
  <c r="AJ40" i="23" a="1"/>
  <c r="AJ40" i="23" s="1"/>
  <c r="AK40" i="23" s="1"/>
  <c r="AJ111" i="23" a="1"/>
  <c r="AJ111" i="23" s="1"/>
  <c r="AK111" i="23" s="1"/>
  <c r="AH111" i="23" a="1"/>
  <c r="AH111" i="23" s="1"/>
  <c r="AI111" i="23" s="1"/>
  <c r="AH86" i="23" a="1"/>
  <c r="AH86" i="23" s="1"/>
  <c r="AI86" i="23" s="1"/>
  <c r="AJ86" i="23" a="1"/>
  <c r="AJ86" i="23" s="1"/>
  <c r="AK86" i="23" s="1"/>
  <c r="AJ102" i="23" a="1"/>
  <c r="AJ102" i="23" s="1"/>
  <c r="AK102" i="23" s="1"/>
  <c r="AH102" i="23" a="1"/>
  <c r="AH102" i="23" s="1"/>
  <c r="AI102" i="23" s="1"/>
  <c r="AH95" i="23" a="1"/>
  <c r="AH95" i="23" s="1"/>
  <c r="AI95" i="23" s="1"/>
  <c r="AJ95" i="23" a="1"/>
  <c r="AJ95" i="23" s="1"/>
  <c r="AK95" i="23" s="1"/>
  <c r="AH41" i="23" a="1"/>
  <c r="AH41" i="23" s="1"/>
  <c r="AI41" i="23" s="1"/>
  <c r="AJ41" i="23" a="1"/>
  <c r="AJ41" i="23" s="1"/>
  <c r="AK41" i="23" s="1"/>
  <c r="AH50" i="23" a="1"/>
  <c r="AH50" i="23" s="1"/>
  <c r="AI50" i="23" s="1"/>
  <c r="AJ50" i="23" a="1"/>
  <c r="AJ50" i="23" s="1"/>
  <c r="AK50" i="23" s="1"/>
  <c r="AH19" i="23" a="1"/>
  <c r="AH19" i="23" s="1"/>
  <c r="AI19" i="23" s="1"/>
  <c r="AJ19" i="23" a="1"/>
  <c r="AJ19" i="23" s="1"/>
  <c r="AK19" i="23" s="1"/>
  <c r="AH90" i="23" a="1"/>
  <c r="AH90" i="23" s="1"/>
  <c r="AI90" i="23" s="1"/>
  <c r="AJ90" i="23" a="1"/>
  <c r="AJ90" i="23" s="1"/>
  <c r="AK90" i="23" s="1"/>
  <c r="AH38" i="23" a="1"/>
  <c r="AH38" i="23" s="1"/>
  <c r="AI38" i="23" s="1"/>
  <c r="AJ38" i="23" a="1"/>
  <c r="AJ38" i="23" s="1"/>
  <c r="AK38" i="23" s="1"/>
  <c r="AH72" i="23" a="1"/>
  <c r="AH72" i="23" s="1"/>
  <c r="AI72" i="23" s="1"/>
  <c r="AJ72" i="23" a="1"/>
  <c r="AJ72" i="23" s="1"/>
  <c r="AK72" i="23" s="1"/>
  <c r="AJ20" i="23" a="1"/>
  <c r="AJ20" i="23" s="1"/>
  <c r="AK20" i="23" s="1"/>
  <c r="AH20" i="23" a="1"/>
  <c r="AH20" i="23" s="1"/>
  <c r="AI20" i="23" s="1"/>
  <c r="AJ47" i="23" a="1"/>
  <c r="AJ47" i="23" s="1"/>
  <c r="AK47" i="23" s="1"/>
  <c r="AH47" i="23" a="1"/>
  <c r="AH47" i="23" s="1"/>
  <c r="AI47" i="23" s="1"/>
  <c r="AJ35" i="23" a="1"/>
  <c r="AJ35" i="23" s="1"/>
  <c r="AK35" i="23" s="1"/>
  <c r="AH35" i="23" a="1"/>
  <c r="AH35" i="23" s="1"/>
  <c r="AI35" i="23" s="1"/>
  <c r="AJ91" i="23" a="1"/>
  <c r="AJ91" i="23" s="1"/>
  <c r="AK91" i="23" s="1"/>
  <c r="AH91" i="23" a="1"/>
  <c r="AH91" i="23" s="1"/>
  <c r="AI91" i="23" s="1"/>
  <c r="AH64" i="23" a="1"/>
  <c r="AH64" i="23" s="1"/>
  <c r="AI64" i="23" s="1"/>
  <c r="AJ64" i="23" a="1"/>
  <c r="AJ64" i="23" s="1"/>
  <c r="AK64" i="23" s="1"/>
  <c r="AH103" i="23" a="1"/>
  <c r="AH103" i="23" s="1"/>
  <c r="AI103" i="23" s="1"/>
  <c r="AJ103" i="23" a="1"/>
  <c r="AJ103" i="23" s="1"/>
  <c r="AK103" i="23" s="1"/>
  <c r="AH105" i="23" a="1"/>
  <c r="AH105" i="23" s="1"/>
  <c r="AI105" i="23" s="1"/>
  <c r="AJ105" i="23" a="1"/>
  <c r="AJ105" i="23" s="1"/>
  <c r="AK105" i="23" s="1"/>
  <c r="AH70" i="23" a="1"/>
  <c r="AH70" i="23" s="1"/>
  <c r="AI70" i="23" s="1"/>
  <c r="AJ70" i="23" a="1"/>
  <c r="AJ70" i="23" s="1"/>
  <c r="AK70" i="23" s="1"/>
  <c r="AH81" i="23" a="1"/>
  <c r="AH81" i="23" s="1"/>
  <c r="AI81" i="23" s="1"/>
  <c r="AJ81" i="23" a="1"/>
  <c r="AJ81" i="23" s="1"/>
  <c r="AK81" i="23" s="1"/>
  <c r="AH99" i="23" a="1"/>
  <c r="AH99" i="23" s="1"/>
  <c r="AI99" i="23" s="1"/>
  <c r="AJ99" i="23" a="1"/>
  <c r="AJ99" i="23" s="1"/>
  <c r="AK99" i="23" s="1"/>
  <c r="AH48" i="23" a="1"/>
  <c r="AH48" i="23" s="1"/>
  <c r="AI48" i="23" s="1"/>
  <c r="AJ48" i="23" a="1"/>
  <c r="AJ48" i="23" s="1"/>
  <c r="AK48" i="23" s="1"/>
  <c r="AH49" i="23" a="1"/>
  <c r="AH49" i="23" s="1"/>
  <c r="AI49" i="23" s="1"/>
  <c r="AJ49" i="23" a="1"/>
  <c r="AJ49" i="23" s="1"/>
  <c r="AK49" i="23" s="1"/>
  <c r="AJ83" i="23" a="1"/>
  <c r="AJ83" i="23" s="1"/>
  <c r="AK83" i="23" s="1"/>
  <c r="AH83" i="23" a="1"/>
  <c r="AH83" i="23" s="1"/>
  <c r="AI83" i="23" s="1"/>
  <c r="AH16" i="23" a="1"/>
  <c r="AH16" i="23" s="1"/>
  <c r="AI16" i="23" s="1"/>
  <c r="AJ16" i="23" a="1"/>
  <c r="AJ16" i="23" s="1"/>
  <c r="AK16" i="23" s="1"/>
  <c r="AJ59" i="23" a="1"/>
  <c r="AJ59" i="23" s="1"/>
  <c r="AK59" i="23" s="1"/>
  <c r="AH59" i="23" a="1"/>
  <c r="AH59" i="23" s="1"/>
  <c r="AI59" i="23" s="1"/>
  <c r="AH98" i="23" a="1"/>
  <c r="AH98" i="23" s="1"/>
  <c r="AI98" i="23" s="1"/>
  <c r="AJ98" i="23" a="1"/>
  <c r="AJ98" i="23" s="1"/>
  <c r="AK98" i="23" s="1"/>
  <c r="AH37" i="23" a="1"/>
  <c r="AH37" i="23" s="1"/>
  <c r="AI37" i="23" s="1"/>
  <c r="AJ37" i="23" a="1"/>
  <c r="AJ37" i="23" s="1"/>
  <c r="AK37" i="23" s="1"/>
  <c r="S7" i="26"/>
  <c r="S7" i="27"/>
  <c r="F27" i="23"/>
  <c r="M22" i="28" s="1"/>
  <c r="F98" i="23"/>
  <c r="M93" i="28" s="1"/>
  <c r="F69" i="23"/>
  <c r="M64" i="28" s="1"/>
  <c r="F66" i="23"/>
  <c r="M61" i="28" s="1"/>
  <c r="AD54" i="23" a="1"/>
  <c r="AD54" i="23" s="1"/>
  <c r="AE54" i="23" s="1"/>
  <c r="AB54" i="23" a="1"/>
  <c r="AB54" i="23" s="1"/>
  <c r="AC54" i="23" s="1"/>
  <c r="AB42" i="23" a="1"/>
  <c r="AB42" i="23" s="1"/>
  <c r="AC42" i="23" s="1"/>
  <c r="AD42" i="23" a="1"/>
  <c r="AD42" i="23" s="1"/>
  <c r="AE42" i="23" s="1"/>
  <c r="AD94" i="23" a="1"/>
  <c r="AD94" i="23" s="1"/>
  <c r="AE94" i="23" s="1"/>
  <c r="AB94" i="23" a="1"/>
  <c r="AB94" i="23" s="1"/>
  <c r="AC94" i="23" s="1"/>
  <c r="AB59" i="23" a="1"/>
  <c r="AB59" i="23" s="1"/>
  <c r="AC59" i="23" s="1"/>
  <c r="AD59" i="23" a="1"/>
  <c r="AD59" i="23" s="1"/>
  <c r="AE59" i="23" s="1"/>
  <c r="AB46" i="23" a="1"/>
  <c r="AB46" i="23" s="1"/>
  <c r="AC46" i="23" s="1"/>
  <c r="AD46" i="23" a="1"/>
  <c r="AD46" i="23" s="1"/>
  <c r="AE46" i="23" s="1"/>
  <c r="AD111" i="23" a="1"/>
  <c r="AD111" i="23" s="1"/>
  <c r="AE111" i="23" s="1"/>
  <c r="AB111" i="23" a="1"/>
  <c r="AB111" i="23" s="1"/>
  <c r="AC111" i="23" s="1"/>
  <c r="AB13" i="23" a="1"/>
  <c r="AB13" i="23" s="1"/>
  <c r="AC13" i="23" s="1"/>
  <c r="AD13" i="23" a="1"/>
  <c r="AD13" i="23" s="1"/>
  <c r="AE13" i="23" s="1"/>
  <c r="AB65" i="23" a="1"/>
  <c r="AB65" i="23" s="1"/>
  <c r="AC65" i="23" s="1"/>
  <c r="AD65" i="23" a="1"/>
  <c r="AD65" i="23" s="1"/>
  <c r="AE65" i="23" s="1"/>
  <c r="AD79" i="23" a="1"/>
  <c r="AD79" i="23" s="1"/>
  <c r="AE79" i="23" s="1"/>
  <c r="AB79" i="23" a="1"/>
  <c r="AB79" i="23" s="1"/>
  <c r="AC79" i="23" s="1"/>
  <c r="AD73" i="23" a="1"/>
  <c r="AD73" i="23" s="1"/>
  <c r="AE73" i="23" s="1"/>
  <c r="AB73" i="23" a="1"/>
  <c r="AB73" i="23" s="1"/>
  <c r="AC73" i="23" s="1"/>
  <c r="AB45" i="23" a="1"/>
  <c r="AB45" i="23" s="1"/>
  <c r="AC45" i="23" s="1"/>
  <c r="AD45" i="23" a="1"/>
  <c r="AD45" i="23" s="1"/>
  <c r="AE45" i="23" s="1"/>
  <c r="AB107" i="23" a="1"/>
  <c r="AB107" i="23" s="1"/>
  <c r="AC107" i="23" s="1"/>
  <c r="AD107" i="23" a="1"/>
  <c r="AD107" i="23" s="1"/>
  <c r="AE107" i="23" s="1"/>
  <c r="AB97" i="23" a="1"/>
  <c r="AB97" i="23" s="1"/>
  <c r="AC97" i="23" s="1"/>
  <c r="AD97" i="23" a="1"/>
  <c r="AD97" i="23" s="1"/>
  <c r="AE97" i="23" s="1"/>
  <c r="AB57" i="23" a="1"/>
  <c r="AB57" i="23" s="1"/>
  <c r="AC57" i="23" s="1"/>
  <c r="AD57" i="23" a="1"/>
  <c r="AD57" i="23" s="1"/>
  <c r="AE57" i="23" s="1"/>
  <c r="AB87" i="23" a="1"/>
  <c r="AB87" i="23" s="1"/>
  <c r="AC87" i="23" s="1"/>
  <c r="AD87" i="23" a="1"/>
  <c r="AD87" i="23" s="1"/>
  <c r="AE87" i="23" s="1"/>
  <c r="AD83" i="23" a="1"/>
  <c r="AD83" i="23" s="1"/>
  <c r="AE83" i="23" s="1"/>
  <c r="AB83" i="23" a="1"/>
  <c r="AB83" i="23" s="1"/>
  <c r="AC83" i="23" s="1"/>
  <c r="AB26" i="23" a="1"/>
  <c r="AB26" i="23" s="1"/>
  <c r="AC26" i="23" s="1"/>
  <c r="AD26" i="23" a="1"/>
  <c r="AD26" i="23" s="1"/>
  <c r="AE26" i="23" s="1"/>
  <c r="AB85" i="23" a="1"/>
  <c r="AB85" i="23" s="1"/>
  <c r="AC85" i="23" s="1"/>
  <c r="AD85" i="23" a="1"/>
  <c r="AD85" i="23" s="1"/>
  <c r="AE85" i="23" s="1"/>
  <c r="AB58" i="23" a="1"/>
  <c r="AB58" i="23" s="1"/>
  <c r="AC58" i="23" s="1"/>
  <c r="AD58" i="23" a="1"/>
  <c r="AD58" i="23" s="1"/>
  <c r="AE58" i="23" s="1"/>
  <c r="AD52" i="23" a="1"/>
  <c r="AD52" i="23" s="1"/>
  <c r="AE52" i="23" s="1"/>
  <c r="AB52" i="23" a="1"/>
  <c r="AB52" i="23" s="1"/>
  <c r="AC52" i="23" s="1"/>
  <c r="AB48" i="23" a="1"/>
  <c r="AB48" i="23" s="1"/>
  <c r="AC48" i="23" s="1"/>
  <c r="AD48" i="23" a="1"/>
  <c r="AD48" i="23" s="1"/>
  <c r="AE48" i="23" s="1"/>
  <c r="AD86" i="23" a="1"/>
  <c r="AD86" i="23" s="1"/>
  <c r="AE86" i="23" s="1"/>
  <c r="AB86" i="23" a="1"/>
  <c r="AB86" i="23" s="1"/>
  <c r="AC86" i="23" s="1"/>
  <c r="AD31" i="23" a="1"/>
  <c r="AD31" i="23" s="1"/>
  <c r="AE31" i="23" s="1"/>
  <c r="AB31" i="23" a="1"/>
  <c r="AB31" i="23" s="1"/>
  <c r="AC31" i="23" s="1"/>
  <c r="AD16" i="23" a="1"/>
  <c r="AD16" i="23" s="1"/>
  <c r="AE16" i="23" s="1"/>
  <c r="AB16" i="23" a="1"/>
  <c r="AB16" i="23" s="1"/>
  <c r="AC16" i="23" s="1"/>
  <c r="AB18" i="23" a="1"/>
  <c r="AB18" i="23" s="1"/>
  <c r="AC18" i="23" s="1"/>
  <c r="AD18" i="23" a="1"/>
  <c r="AD18" i="23" s="1"/>
  <c r="AE18" i="23" s="1"/>
  <c r="AB40" i="23" a="1"/>
  <c r="AB40" i="23" s="1"/>
  <c r="AC40" i="23" s="1"/>
  <c r="AD40" i="23" a="1"/>
  <c r="AD40" i="23" s="1"/>
  <c r="AE40" i="23" s="1"/>
  <c r="AD30" i="23" a="1"/>
  <c r="AD30" i="23" s="1"/>
  <c r="AE30" i="23" s="1"/>
  <c r="AB30" i="23" a="1"/>
  <c r="AB30" i="23" s="1"/>
  <c r="AC30" i="23" s="1"/>
  <c r="AB99" i="23" a="1"/>
  <c r="AB99" i="23" s="1"/>
  <c r="AC99" i="23" s="1"/>
  <c r="AD99" i="23" a="1"/>
  <c r="AD99" i="23" s="1"/>
  <c r="AE99" i="23" s="1"/>
  <c r="AB88" i="23" a="1"/>
  <c r="AB88" i="23" s="1"/>
  <c r="AC88" i="23" s="1"/>
  <c r="AD88" i="23" a="1"/>
  <c r="AD88" i="23" s="1"/>
  <c r="AE88" i="23" s="1"/>
  <c r="AB49" i="23" a="1"/>
  <c r="AB49" i="23" s="1"/>
  <c r="AC49" i="23" s="1"/>
  <c r="AD49" i="23" a="1"/>
  <c r="AD49" i="23" s="1"/>
  <c r="AE49" i="23" s="1"/>
  <c r="AD64" i="23" a="1"/>
  <c r="AD64" i="23" s="1"/>
  <c r="AE64" i="23" s="1"/>
  <c r="AB64" i="23" a="1"/>
  <c r="AB64" i="23" s="1"/>
  <c r="AC64" i="23" s="1"/>
  <c r="AB81" i="23" a="1"/>
  <c r="AB81" i="23" s="1"/>
  <c r="AC81" i="23" s="1"/>
  <c r="AD81" i="23" a="1"/>
  <c r="AD81" i="23" s="1"/>
  <c r="AE81" i="23" s="1"/>
  <c r="AD98" i="23" a="1"/>
  <c r="AD98" i="23" s="1"/>
  <c r="AE98" i="23" s="1"/>
  <c r="AB98" i="23" a="1"/>
  <c r="AB98" i="23" s="1"/>
  <c r="AC98" i="23" s="1"/>
  <c r="AB95" i="23" a="1"/>
  <c r="AB95" i="23" s="1"/>
  <c r="AC95" i="23" s="1"/>
  <c r="AD95" i="23" a="1"/>
  <c r="AD95" i="23" s="1"/>
  <c r="AE95" i="23" s="1"/>
  <c r="AD69" i="23" a="1"/>
  <c r="AD69" i="23" s="1"/>
  <c r="AE69" i="23" s="1"/>
  <c r="AB69" i="23" a="1"/>
  <c r="AB69" i="23" s="1"/>
  <c r="AC69" i="23" s="1"/>
  <c r="AD37" i="23" a="1"/>
  <c r="AD37" i="23" s="1"/>
  <c r="AE37" i="23" s="1"/>
  <c r="AB37" i="23" a="1"/>
  <c r="AB37" i="23" s="1"/>
  <c r="AC37" i="23" s="1"/>
  <c r="AB108" i="23" a="1"/>
  <c r="AB108" i="23" s="1"/>
  <c r="AC108" i="23" s="1"/>
  <c r="AD108" i="23" a="1"/>
  <c r="AD108" i="23" s="1"/>
  <c r="AE108" i="23" s="1"/>
  <c r="AD68" i="23" a="1"/>
  <c r="AD68" i="23" s="1"/>
  <c r="AE68" i="23" s="1"/>
  <c r="AB68" i="23" a="1"/>
  <c r="AB68" i="23" s="1"/>
  <c r="AC68" i="23" s="1"/>
  <c r="AD15" i="23" a="1"/>
  <c r="AD15" i="23" s="1"/>
  <c r="AE15" i="23" s="1"/>
  <c r="AB15" i="23" a="1"/>
  <c r="AB15" i="23" s="1"/>
  <c r="AC15" i="23" s="1"/>
  <c r="AB41" i="23" a="1"/>
  <c r="AB41" i="23" s="1"/>
  <c r="AC41" i="23" s="1"/>
  <c r="AD41" i="23" a="1"/>
  <c r="AD41" i="23" s="1"/>
  <c r="AE41" i="23" s="1"/>
  <c r="AD47" i="23" a="1"/>
  <c r="AD47" i="23" s="1"/>
  <c r="AE47" i="23" s="1"/>
  <c r="AB47" i="23" a="1"/>
  <c r="AB47" i="23" s="1"/>
  <c r="AC47" i="23" s="1"/>
  <c r="AB82" i="23" a="1"/>
  <c r="AB82" i="23" s="1"/>
  <c r="AC82" i="23" s="1"/>
  <c r="AD82" i="23" a="1"/>
  <c r="AD82" i="23" s="1"/>
  <c r="AE82" i="23" s="1"/>
  <c r="AB29" i="23" a="1"/>
  <c r="AB29" i="23" s="1"/>
  <c r="AC29" i="23" s="1"/>
  <c r="AD29" i="23" a="1"/>
  <c r="AD29" i="23" s="1"/>
  <c r="AE29" i="23" s="1"/>
  <c r="AB14" i="23" a="1"/>
  <c r="AB14" i="23" s="1"/>
  <c r="AC14" i="23" s="1"/>
  <c r="AD14" i="23" a="1"/>
  <c r="AD14" i="23" s="1"/>
  <c r="AE14" i="23" s="1"/>
  <c r="AD101" i="23" a="1"/>
  <c r="AD101" i="23" s="1"/>
  <c r="AE101" i="23" s="1"/>
  <c r="AB101" i="23" a="1"/>
  <c r="AB101" i="23" s="1"/>
  <c r="AC101" i="23" s="1"/>
  <c r="AB22" i="23" a="1"/>
  <c r="AB22" i="23" s="1"/>
  <c r="AC22" i="23" s="1"/>
  <c r="AD22" i="23" a="1"/>
  <c r="AD22" i="23" s="1"/>
  <c r="AE22" i="23" s="1"/>
  <c r="AB91" i="23" a="1"/>
  <c r="AB91" i="23" s="1"/>
  <c r="AC91" i="23" s="1"/>
  <c r="AD91" i="23" a="1"/>
  <c r="AD91" i="23" s="1"/>
  <c r="AE91" i="23" s="1"/>
  <c r="AB90" i="23" a="1"/>
  <c r="AB90" i="23" s="1"/>
  <c r="AC90" i="23" s="1"/>
  <c r="AD90" i="23" a="1"/>
  <c r="AD90" i="23" s="1"/>
  <c r="AE90" i="23" s="1"/>
  <c r="AB55" i="23" a="1"/>
  <c r="AB55" i="23" s="1"/>
  <c r="AC55" i="23" s="1"/>
  <c r="AD55" i="23" a="1"/>
  <c r="AD55" i="23" s="1"/>
  <c r="AE55" i="23" s="1"/>
  <c r="AD62" i="23" a="1"/>
  <c r="AD62" i="23" s="1"/>
  <c r="AE62" i="23" s="1"/>
  <c r="AB62" i="23" a="1"/>
  <c r="AB62" i="23" s="1"/>
  <c r="AC62" i="23" s="1"/>
  <c r="AB93" i="23" a="1"/>
  <c r="AB93" i="23" s="1"/>
  <c r="AC93" i="23" s="1"/>
  <c r="AD93" i="23" a="1"/>
  <c r="AD93" i="23" s="1"/>
  <c r="AE93" i="23" s="1"/>
  <c r="AB25" i="23" a="1"/>
  <c r="AB25" i="23" s="1"/>
  <c r="AC25" i="23" s="1"/>
  <c r="AD25" i="23" a="1"/>
  <c r="AD25" i="23" s="1"/>
  <c r="AE25" i="23" s="1"/>
  <c r="AB35" i="23" a="1"/>
  <c r="AB35" i="23" s="1"/>
  <c r="AC35" i="23" s="1"/>
  <c r="AD35" i="23" a="1"/>
  <c r="AD35" i="23" s="1"/>
  <c r="AE35" i="23" s="1"/>
  <c r="AB43" i="23" a="1"/>
  <c r="AB43" i="23" s="1"/>
  <c r="AC43" i="23" s="1"/>
  <c r="AD43" i="23" a="1"/>
  <c r="AD43" i="23" s="1"/>
  <c r="AE43" i="23" s="1"/>
  <c r="AB67" i="23" a="1"/>
  <c r="AB67" i="23" s="1"/>
  <c r="AC67" i="23" s="1"/>
  <c r="AD67" i="23" a="1"/>
  <c r="AD67" i="23" s="1"/>
  <c r="AE67" i="23" s="1"/>
  <c r="AB105" i="23" a="1"/>
  <c r="AB105" i="23" s="1"/>
  <c r="AC105" i="23" s="1"/>
  <c r="AD105" i="23" a="1"/>
  <c r="AD105" i="23" s="1"/>
  <c r="AE105" i="23" s="1"/>
  <c r="AB28" i="23" a="1"/>
  <c r="AB28" i="23" s="1"/>
  <c r="AC28" i="23" s="1"/>
  <c r="AD28" i="23" a="1"/>
  <c r="AD28" i="23" s="1"/>
  <c r="AE28" i="23" s="1"/>
  <c r="AD110" i="23" a="1"/>
  <c r="AD110" i="23" s="1"/>
  <c r="AE110" i="23" s="1"/>
  <c r="AB110" i="23" a="1"/>
  <c r="AB110" i="23" s="1"/>
  <c r="AC110" i="23" s="1"/>
  <c r="AD32" i="23" a="1"/>
  <c r="AD32" i="23" s="1"/>
  <c r="AE32" i="23" s="1"/>
  <c r="AB32" i="23" a="1"/>
  <c r="AB32" i="23" s="1"/>
  <c r="AC32" i="23" s="1"/>
  <c r="AB102" i="23" a="1"/>
  <c r="AB102" i="23" s="1"/>
  <c r="AC102" i="23" s="1"/>
  <c r="AD102" i="23" a="1"/>
  <c r="AD102" i="23" s="1"/>
  <c r="AE102" i="23" s="1"/>
  <c r="AB39" i="23" a="1"/>
  <c r="AB39" i="23" s="1"/>
  <c r="AC39" i="23" s="1"/>
  <c r="AD39" i="23" a="1"/>
  <c r="AD39" i="23" s="1"/>
  <c r="AE39" i="23" s="1"/>
  <c r="AB44" i="23" a="1"/>
  <c r="AB44" i="23" s="1"/>
  <c r="AC44" i="23" s="1"/>
  <c r="AD44" i="23" a="1"/>
  <c r="AD44" i="23" s="1"/>
  <c r="AE44" i="23" s="1"/>
  <c r="AB60" i="23" a="1"/>
  <c r="AB60" i="23" s="1"/>
  <c r="AC60" i="23" s="1"/>
  <c r="AD60" i="23" a="1"/>
  <c r="AD60" i="23" s="1"/>
  <c r="AE60" i="23" s="1"/>
  <c r="AB27" i="23" a="1"/>
  <c r="AB27" i="23" s="1"/>
  <c r="AC27" i="23" s="1"/>
  <c r="AD27" i="23" a="1"/>
  <c r="AD27" i="23" s="1"/>
  <c r="AE27" i="23" s="1"/>
  <c r="AB76" i="23" a="1"/>
  <c r="AB76" i="23" s="1"/>
  <c r="AC76" i="23" s="1"/>
  <c r="AD76" i="23" a="1"/>
  <c r="AD76" i="23" s="1"/>
  <c r="AE76" i="23" s="1"/>
  <c r="AB92" i="23" a="1"/>
  <c r="AB92" i="23" s="1"/>
  <c r="AC92" i="23" s="1"/>
  <c r="AD92" i="23" a="1"/>
  <c r="AD92" i="23" s="1"/>
  <c r="AE92" i="23" s="1"/>
  <c r="AD20" i="23" a="1"/>
  <c r="AD20" i="23" s="1"/>
  <c r="AE20" i="23" s="1"/>
  <c r="AB20" i="23" a="1"/>
  <c r="AB20" i="23" s="1"/>
  <c r="AC20" i="23" s="1"/>
  <c r="AD96" i="23" a="1"/>
  <c r="AD96" i="23" s="1"/>
  <c r="AE96" i="23" s="1"/>
  <c r="AB96" i="23" a="1"/>
  <c r="AB96" i="23" s="1"/>
  <c r="AC96" i="23" s="1"/>
  <c r="AB104" i="23" a="1"/>
  <c r="AB104" i="23" s="1"/>
  <c r="AC104" i="23" s="1"/>
  <c r="AD104" i="23" a="1"/>
  <c r="AD104" i="23" s="1"/>
  <c r="AE104" i="23" s="1"/>
  <c r="AB74" i="23" a="1"/>
  <c r="AB74" i="23" s="1"/>
  <c r="AC74" i="23" s="1"/>
  <c r="AD74" i="23" a="1"/>
  <c r="AD74" i="23" s="1"/>
  <c r="AE74" i="23" s="1"/>
  <c r="AD21" i="23" a="1"/>
  <c r="AD21" i="23" s="1"/>
  <c r="AE21" i="23" s="1"/>
  <c r="AB21" i="23" a="1"/>
  <c r="AB21" i="23" s="1"/>
  <c r="AC21" i="23" s="1"/>
  <c r="AB50" i="23" a="1"/>
  <c r="AB50" i="23" s="1"/>
  <c r="AC50" i="23" s="1"/>
  <c r="AD50" i="23" a="1"/>
  <c r="AD50" i="23" s="1"/>
  <c r="AE50" i="23" s="1"/>
  <c r="AB71" i="23" a="1"/>
  <c r="AB71" i="23" s="1"/>
  <c r="AC71" i="23" s="1"/>
  <c r="AD71" i="23" a="1"/>
  <c r="AD71" i="23" s="1"/>
  <c r="AE71" i="23" s="1"/>
  <c r="AD84" i="23" a="1"/>
  <c r="AD84" i="23" s="1"/>
  <c r="AE84" i="23" s="1"/>
  <c r="AB84" i="23" a="1"/>
  <c r="AB84" i="23" s="1"/>
  <c r="AC84" i="23" s="1"/>
  <c r="AB78" i="23" a="1"/>
  <c r="AB78" i="23" s="1"/>
  <c r="AC78" i="23" s="1"/>
  <c r="AD78" i="23" a="1"/>
  <c r="AD78" i="23" s="1"/>
  <c r="AE78" i="23" s="1"/>
  <c r="AB19" i="23" a="1"/>
  <c r="AB19" i="23" s="1"/>
  <c r="AC19" i="23" s="1"/>
  <c r="AD19" i="23" a="1"/>
  <c r="AD19" i="23" s="1"/>
  <c r="AE19" i="23" s="1"/>
  <c r="AB63" i="23" a="1"/>
  <c r="AB63" i="23" s="1"/>
  <c r="AC63" i="23" s="1"/>
  <c r="AD63" i="23" a="1"/>
  <c r="AD63" i="23" s="1"/>
  <c r="AE63" i="23" s="1"/>
  <c r="AB106" i="23" a="1"/>
  <c r="AB106" i="23" s="1"/>
  <c r="AC106" i="23" s="1"/>
  <c r="AD106" i="23" a="1"/>
  <c r="AD106" i="23" s="1"/>
  <c r="AE106" i="23" s="1"/>
  <c r="AB70" i="23" a="1"/>
  <c r="AB70" i="23" s="1"/>
  <c r="AC70" i="23" s="1"/>
  <c r="AD70" i="23" a="1"/>
  <c r="AD70" i="23" s="1"/>
  <c r="AE70" i="23" s="1"/>
  <c r="AB75" i="23" a="1"/>
  <c r="AB75" i="23" s="1"/>
  <c r="AC75" i="23" s="1"/>
  <c r="AD75" i="23" a="1"/>
  <c r="AD75" i="23" s="1"/>
  <c r="AE75" i="23" s="1"/>
  <c r="AB100" i="23" a="1"/>
  <c r="AB100" i="23" s="1"/>
  <c r="AC100" i="23" s="1"/>
  <c r="AD100" i="23" a="1"/>
  <c r="AD100" i="23" s="1"/>
  <c r="AE100" i="23" s="1"/>
  <c r="AB38" i="23" a="1"/>
  <c r="AB38" i="23" s="1"/>
  <c r="AC38" i="23" s="1"/>
  <c r="AD38" i="23" a="1"/>
  <c r="AD38" i="23" s="1"/>
  <c r="AE38" i="23" s="1"/>
  <c r="AB61" i="23" a="1"/>
  <c r="AB61" i="23" s="1"/>
  <c r="AC61" i="23" s="1"/>
  <c r="AD61" i="23" a="1"/>
  <c r="AD61" i="23" s="1"/>
  <c r="AE61" i="23" s="1"/>
  <c r="AB89" i="23" a="1"/>
  <c r="AB89" i="23" s="1"/>
  <c r="AC89" i="23" s="1"/>
  <c r="AD89" i="23" a="1"/>
  <c r="AD89" i="23" s="1"/>
  <c r="AE89" i="23" s="1"/>
  <c r="AB53" i="23" a="1"/>
  <c r="AB53" i="23" s="1"/>
  <c r="AC53" i="23" s="1"/>
  <c r="AD53" i="23" a="1"/>
  <c r="AD53" i="23" s="1"/>
  <c r="AE53" i="23" s="1"/>
  <c r="AB72" i="23" a="1"/>
  <c r="AB72" i="23" s="1"/>
  <c r="AC72" i="23" s="1"/>
  <c r="AD72" i="23" a="1"/>
  <c r="AD72" i="23" s="1"/>
  <c r="AE72" i="23" s="1"/>
  <c r="AB33" i="23" a="1"/>
  <c r="AB33" i="23" s="1"/>
  <c r="AC33" i="23" s="1"/>
  <c r="AD33" i="23" a="1"/>
  <c r="AD33" i="23" s="1"/>
  <c r="AE33" i="23" s="1"/>
  <c r="AB12" i="23" a="1"/>
  <c r="AB12" i="23" s="1"/>
  <c r="AC12" i="23" s="1"/>
  <c r="AD12" i="23" a="1"/>
  <c r="AD12" i="23" s="1"/>
  <c r="AE12" i="23" s="1"/>
  <c r="AD51" i="23" a="1"/>
  <c r="AD51" i="23" s="1"/>
  <c r="AE51" i="23" s="1"/>
  <c r="AB51" i="23" a="1"/>
  <c r="AB51" i="23" s="1"/>
  <c r="AC51" i="23" s="1"/>
  <c r="AD103" i="23" a="1"/>
  <c r="AD103" i="23" s="1"/>
  <c r="AE103" i="23" s="1"/>
  <c r="AB103" i="23" a="1"/>
  <c r="AB103" i="23" s="1"/>
  <c r="AC103" i="23" s="1"/>
  <c r="AB109" i="23" a="1"/>
  <c r="AB109" i="23" s="1"/>
  <c r="AC109" i="23" s="1"/>
  <c r="AD109" i="23" a="1"/>
  <c r="AD109" i="23" s="1"/>
  <c r="AE109" i="23" s="1"/>
  <c r="AB34" i="23" a="1"/>
  <c r="AB34" i="23" s="1"/>
  <c r="AC34" i="23" s="1"/>
  <c r="AD34" i="23" a="1"/>
  <c r="AD34" i="23" s="1"/>
  <c r="AE34" i="23" s="1"/>
  <c r="AB24" i="23" a="1"/>
  <c r="AB24" i="23" s="1"/>
  <c r="AC24" i="23" s="1"/>
  <c r="AD24" i="23" a="1"/>
  <c r="AD24" i="23" s="1"/>
  <c r="AE24" i="23" s="1"/>
  <c r="AD80" i="23" a="1"/>
  <c r="AD80" i="23" s="1"/>
  <c r="AE80" i="23" s="1"/>
  <c r="AB80" i="23" a="1"/>
  <c r="AB80" i="23" s="1"/>
  <c r="AC80" i="23" s="1"/>
  <c r="AB17" i="23" a="1"/>
  <c r="AB17" i="23" s="1"/>
  <c r="AC17" i="23" s="1"/>
  <c r="AD17" i="23" a="1"/>
  <c r="AD17" i="23" s="1"/>
  <c r="AE17" i="23" s="1"/>
  <c r="AD36" i="23" a="1"/>
  <c r="AD36" i="23" s="1"/>
  <c r="AE36" i="23" s="1"/>
  <c r="AB36" i="23" a="1"/>
  <c r="AB36" i="23" s="1"/>
  <c r="AC36" i="23" s="1"/>
  <c r="AB56" i="23" a="1"/>
  <c r="AB56" i="23" s="1"/>
  <c r="AC56" i="23" s="1"/>
  <c r="AD56" i="23" a="1"/>
  <c r="AD56" i="23" s="1"/>
  <c r="AE56" i="23" s="1"/>
  <c r="AB23" i="23" a="1"/>
  <c r="AB23" i="23" s="1"/>
  <c r="AC23" i="23" s="1"/>
  <c r="AD23" i="23" a="1"/>
  <c r="AD23" i="23" s="1"/>
  <c r="AE23" i="23" s="1"/>
  <c r="AB66" i="23" a="1"/>
  <c r="AB66" i="23" s="1"/>
  <c r="AC66" i="23" s="1"/>
  <c r="AD66" i="23" a="1"/>
  <c r="AD66" i="23" s="1"/>
  <c r="AE66" i="23" s="1"/>
  <c r="AB77" i="23" a="1"/>
  <c r="AB77" i="23" s="1"/>
  <c r="AC77" i="23" s="1"/>
  <c r="AD77" i="23" a="1"/>
  <c r="AD77" i="23" s="1"/>
  <c r="AE77" i="23" s="1"/>
  <c r="F57" i="23"/>
  <c r="M52" i="28" s="1"/>
  <c r="F21" i="23"/>
  <c r="M16" i="28" s="1"/>
  <c r="F91" i="23"/>
  <c r="M86" i="28" s="1"/>
  <c r="F54" i="23"/>
  <c r="M49" i="28" s="1"/>
  <c r="F33" i="23"/>
  <c r="M28" i="28" s="1"/>
  <c r="F43" i="23"/>
  <c r="M38" i="28" s="1"/>
  <c r="F56" i="23"/>
  <c r="M51" i="28" s="1"/>
  <c r="F102" i="23"/>
  <c r="M97" i="28" s="1"/>
  <c r="F41" i="23"/>
  <c r="M36" i="28" s="1"/>
  <c r="F32" i="23"/>
  <c r="M27" i="28" s="1"/>
  <c r="F37" i="23"/>
  <c r="M32" i="28" s="1"/>
  <c r="F86" i="23"/>
  <c r="M81" i="28" s="1"/>
  <c r="F42" i="23"/>
  <c r="M37" i="28" s="1"/>
  <c r="F30" i="23"/>
  <c r="M25" i="28" s="1"/>
  <c r="F36" i="23"/>
  <c r="M31" i="28" s="1"/>
  <c r="F45" i="23"/>
  <c r="M40" i="28" s="1"/>
  <c r="F97" i="23"/>
  <c r="M92" i="28" s="1"/>
  <c r="F74" i="23"/>
  <c r="M69" i="28" s="1"/>
  <c r="F72" i="23"/>
  <c r="M67" i="28" s="1"/>
  <c r="F109" i="23"/>
  <c r="M104" i="28" s="1"/>
  <c r="F31" i="23"/>
  <c r="M26" i="28" s="1"/>
  <c r="F40" i="23"/>
  <c r="M35" i="28" s="1"/>
  <c r="F110" i="23"/>
  <c r="M105" i="28" s="1"/>
  <c r="F104" i="23"/>
  <c r="M99" i="28" s="1"/>
  <c r="F80" i="23"/>
  <c r="M75" i="28" s="1"/>
  <c r="F38" i="23"/>
  <c r="M33" i="28" s="1"/>
  <c r="F64" i="23"/>
  <c r="M59" i="28" s="1"/>
  <c r="F70" i="23"/>
  <c r="M65" i="28" s="1"/>
  <c r="F48" i="23"/>
  <c r="M43" i="28" s="1"/>
  <c r="F76" i="23"/>
  <c r="M71" i="28" s="1"/>
  <c r="F15" i="23"/>
  <c r="M10" i="28" s="1"/>
  <c r="F99" i="23"/>
  <c r="M94" i="28" s="1"/>
  <c r="F88" i="23"/>
  <c r="M83" i="28" s="1"/>
  <c r="F106" i="23"/>
  <c r="M101" i="28" s="1"/>
  <c r="F73" i="23"/>
  <c r="M68" i="28" s="1"/>
  <c r="F95" i="23"/>
  <c r="M90" i="28" s="1"/>
  <c r="F26" i="23"/>
  <c r="M21" i="28" s="1"/>
  <c r="F63" i="23"/>
  <c r="M58" i="28" s="1"/>
  <c r="F29" i="23"/>
  <c r="M24" i="28" s="1"/>
  <c r="F25" i="23"/>
  <c r="M20" i="28" s="1"/>
  <c r="F50" i="23"/>
  <c r="M45" i="28" s="1"/>
  <c r="F14" i="23"/>
  <c r="M9" i="28" s="1"/>
  <c r="F59" i="23"/>
  <c r="M54" i="28" s="1"/>
  <c r="F39" i="23"/>
  <c r="M34" i="28" s="1"/>
  <c r="F19" i="23"/>
  <c r="M14" i="28" s="1"/>
  <c r="F83" i="23"/>
  <c r="M78" i="28" s="1"/>
  <c r="F107" i="23"/>
  <c r="M102" i="28" s="1"/>
  <c r="F52" i="23"/>
  <c r="M47" i="28" s="1"/>
  <c r="F49" i="23"/>
  <c r="M44" i="28" s="1"/>
  <c r="F44" i="23"/>
  <c r="M39" i="28" s="1"/>
  <c r="F87" i="23"/>
  <c r="M82" i="28" s="1"/>
  <c r="F75" i="23"/>
  <c r="M70" i="28" s="1"/>
  <c r="F16" i="23"/>
  <c r="M11" i="28" s="1"/>
  <c r="F22" i="23"/>
  <c r="M17" i="28" s="1"/>
  <c r="F100" i="23"/>
  <c r="M95" i="28" s="1"/>
  <c r="F94" i="23"/>
  <c r="M89" i="28" s="1"/>
  <c r="F28" i="23"/>
  <c r="M23" i="28" s="1"/>
  <c r="F111" i="23"/>
  <c r="M106" i="28" s="1"/>
  <c r="F62" i="23"/>
  <c r="M57" i="28" s="1"/>
  <c r="F60" i="23"/>
  <c r="M55" i="28" s="1"/>
  <c r="F93" i="23"/>
  <c r="M88" i="28" s="1"/>
  <c r="F51" i="23"/>
  <c r="M46" i="28" s="1"/>
  <c r="F67" i="23"/>
  <c r="M62" i="28" s="1"/>
  <c r="F13" i="23"/>
  <c r="M8" i="28" s="1"/>
  <c r="F17" i="23"/>
  <c r="M12" i="28" s="1"/>
  <c r="F23" i="23"/>
  <c r="M18" i="28" s="1"/>
  <c r="F18" i="23"/>
  <c r="M13" i="28" s="1"/>
  <c r="F79" i="23"/>
  <c r="M74" i="28" s="1"/>
  <c r="F89" i="23"/>
  <c r="M84" i="28" s="1"/>
  <c r="F58" i="23"/>
  <c r="M53" i="28" s="1"/>
  <c r="F61" i="23"/>
  <c r="M56" i="28" s="1"/>
  <c r="F101" i="23"/>
  <c r="M96" i="28" s="1"/>
  <c r="F82" i="23"/>
  <c r="M77" i="28" s="1"/>
  <c r="F55" i="23"/>
  <c r="M50" i="28" s="1"/>
  <c r="F20" i="23"/>
  <c r="M15" i="28" s="1"/>
  <c r="F108" i="23"/>
  <c r="M103" i="28" s="1"/>
  <c r="F53" i="23"/>
  <c r="M48" i="28" s="1"/>
  <c r="F68" i="23"/>
  <c r="M63" i="28" s="1"/>
  <c r="F65" i="23"/>
  <c r="M60" i="28" s="1"/>
  <c r="F84" i="23"/>
  <c r="M79" i="28" s="1"/>
  <c r="F96" i="23"/>
  <c r="M91" i="28" s="1"/>
  <c r="F81" i="23"/>
  <c r="M76" i="28" s="1"/>
  <c r="F105" i="23"/>
  <c r="M100" i="28" s="1"/>
  <c r="F46" i="23"/>
  <c r="M41" i="28" s="1"/>
  <c r="F77" i="23"/>
  <c r="M72" i="28" s="1"/>
  <c r="F85" i="23"/>
  <c r="M80" i="28" s="1"/>
  <c r="F92" i="23"/>
  <c r="M87" i="28" s="1"/>
  <c r="F71" i="23"/>
  <c r="M66" i="28" s="1"/>
  <c r="F47" i="23"/>
  <c r="M42" i="28" s="1"/>
  <c r="U66" i="23"/>
  <c r="U12" i="23"/>
  <c r="U27" i="23"/>
  <c r="U42" i="23"/>
  <c r="U91" i="23"/>
  <c r="U31" i="23"/>
  <c r="U20" i="23"/>
  <c r="U47" i="23"/>
  <c r="U23" i="23"/>
  <c r="U98" i="23"/>
  <c r="U84" i="23"/>
  <c r="U95" i="23"/>
  <c r="U57" i="23"/>
  <c r="U105" i="23"/>
  <c r="U35" i="23"/>
  <c r="U50" i="23"/>
  <c r="U34" i="23"/>
  <c r="U37" i="23"/>
  <c r="U55" i="23"/>
  <c r="U54" i="23"/>
  <c r="U70" i="23"/>
  <c r="U78" i="23"/>
  <c r="U36" i="23"/>
  <c r="U96" i="23"/>
  <c r="U43" i="23"/>
  <c r="U73" i="23"/>
  <c r="U14" i="23"/>
  <c r="U65" i="23"/>
  <c r="U61" i="23"/>
  <c r="U53" i="23"/>
  <c r="U62" i="23"/>
  <c r="U103" i="23"/>
  <c r="U71" i="23"/>
  <c r="U21" i="23"/>
  <c r="U29" i="23"/>
  <c r="U32" i="23"/>
  <c r="U77" i="23"/>
  <c r="U106" i="23"/>
  <c r="U40" i="23"/>
  <c r="U28" i="23"/>
  <c r="U63" i="23"/>
  <c r="U76" i="23"/>
  <c r="U99" i="23"/>
  <c r="U72" i="23"/>
  <c r="U25" i="23"/>
  <c r="U24" i="23"/>
  <c r="U79" i="23"/>
  <c r="U82" i="23"/>
  <c r="U16" i="23"/>
  <c r="U68" i="23"/>
  <c r="U69" i="23"/>
  <c r="U52" i="23"/>
  <c r="U88" i="23"/>
  <c r="U33" i="23"/>
  <c r="U97" i="23"/>
  <c r="U100" i="23"/>
  <c r="U104" i="23"/>
  <c r="U85" i="23"/>
  <c r="U45" i="23"/>
  <c r="U26" i="23"/>
  <c r="U18" i="23"/>
  <c r="U44" i="23"/>
  <c r="U39" i="23"/>
  <c r="U94" i="23"/>
  <c r="U109" i="23"/>
  <c r="U59" i="23"/>
  <c r="U90" i="23"/>
  <c r="U38" i="23"/>
  <c r="U15" i="23"/>
  <c r="U111" i="23"/>
  <c r="U46" i="23"/>
  <c r="U92" i="23"/>
  <c r="U67" i="23"/>
  <c r="U81" i="23"/>
  <c r="U17" i="23"/>
  <c r="U101" i="23"/>
  <c r="U83" i="23"/>
  <c r="U19" i="23"/>
  <c r="U22" i="23"/>
  <c r="U93" i="23"/>
  <c r="U87" i="23"/>
  <c r="U56" i="23"/>
  <c r="U86" i="23"/>
  <c r="U110" i="23"/>
  <c r="U30" i="23"/>
  <c r="U48" i="23"/>
  <c r="U89" i="23"/>
  <c r="U51" i="23"/>
  <c r="U74" i="23"/>
  <c r="U58" i="23"/>
  <c r="U107" i="23"/>
  <c r="U108" i="23"/>
  <c r="U80" i="23"/>
  <c r="U75" i="23"/>
  <c r="U13" i="23"/>
  <c r="U60" i="23"/>
  <c r="U64" i="23"/>
  <c r="U102" i="23"/>
  <c r="U41" i="23"/>
  <c r="E7" i="26" l="1"/>
  <c r="D31" i="26"/>
  <c r="E26" i="28" s="1"/>
  <c r="D40" i="26"/>
  <c r="E35" i="28" s="1"/>
  <c r="C45" i="29"/>
  <c r="D73" i="29" s="1"/>
  <c r="F99" i="28"/>
  <c r="I53" i="28"/>
  <c r="C59" i="29"/>
  <c r="H16" i="29"/>
  <c r="I16" i="29" s="1"/>
  <c r="J16" i="29" s="1"/>
  <c r="K16" i="29" s="1"/>
  <c r="L16" i="29" s="1"/>
  <c r="D43" i="29" s="1"/>
  <c r="E71" i="29" s="1"/>
  <c r="D96" i="26"/>
  <c r="E91" i="28" s="1"/>
  <c r="I56" i="28"/>
  <c r="D88" i="26"/>
  <c r="E83" i="28" s="1"/>
  <c r="D58" i="26"/>
  <c r="E53" i="28" s="1"/>
  <c r="D97" i="26"/>
  <c r="E92" i="28" s="1"/>
  <c r="D94" i="26"/>
  <c r="E89" i="28" s="1"/>
  <c r="D111" i="26"/>
  <c r="E106" i="28" s="1"/>
  <c r="D82" i="26"/>
  <c r="E77" i="28" s="1"/>
  <c r="D81" i="26"/>
  <c r="E76" i="28" s="1"/>
  <c r="F36" i="28"/>
  <c r="I18" i="28"/>
  <c r="I10" i="28"/>
  <c r="F8" i="28"/>
  <c r="D14" i="26"/>
  <c r="E9" i="28" s="1"/>
  <c r="D78" i="26"/>
  <c r="E73" i="28" s="1"/>
  <c r="D104" i="27"/>
  <c r="H99" i="28" s="1"/>
  <c r="F87" i="28"/>
  <c r="D75" i="26"/>
  <c r="E70" i="28" s="1"/>
  <c r="D73" i="26"/>
  <c r="E68" i="28" s="1"/>
  <c r="D25" i="26"/>
  <c r="E20" i="28" s="1"/>
  <c r="D28" i="27"/>
  <c r="H23" i="28" s="1"/>
  <c r="D36" i="26"/>
  <c r="E31" i="28" s="1"/>
  <c r="D57" i="26"/>
  <c r="E52" i="28" s="1"/>
  <c r="D89" i="26"/>
  <c r="E84" i="28" s="1"/>
  <c r="F22" i="28"/>
  <c r="I91" i="28"/>
  <c r="I64" i="28"/>
  <c r="D74" i="26"/>
  <c r="E69" i="28" s="1"/>
  <c r="E7" i="27"/>
  <c r="E8" i="27" s="1"/>
  <c r="D99" i="26"/>
  <c r="E94" i="28" s="1"/>
  <c r="I17" i="28"/>
  <c r="D52" i="26"/>
  <c r="E47" i="28" s="1"/>
  <c r="D88" i="27"/>
  <c r="H83" i="28" s="1"/>
  <c r="D45" i="27"/>
  <c r="H40" i="28" s="1"/>
  <c r="I54" i="28"/>
  <c r="I38" i="28"/>
  <c r="D55" i="27"/>
  <c r="H50" i="28" s="1"/>
  <c r="D79" i="26"/>
  <c r="E74" i="28" s="1"/>
  <c r="D23" i="26"/>
  <c r="E18" i="28" s="1"/>
  <c r="D71" i="26"/>
  <c r="E66" i="28" s="1"/>
  <c r="D30" i="26"/>
  <c r="E25" i="28" s="1"/>
  <c r="D37" i="27"/>
  <c r="H32" i="28" s="1"/>
  <c r="D50" i="26"/>
  <c r="E45" i="28" s="1"/>
  <c r="D51" i="26"/>
  <c r="E46" i="28" s="1"/>
  <c r="I93" i="28"/>
  <c r="D19" i="26"/>
  <c r="E14" i="28" s="1"/>
  <c r="I82" i="28"/>
  <c r="D53" i="27"/>
  <c r="H48" i="28" s="1"/>
  <c r="D103" i="26"/>
  <c r="E98" i="28" s="1"/>
  <c r="D60" i="26"/>
  <c r="E55" i="28" s="1"/>
  <c r="D56" i="26"/>
  <c r="E51" i="28" s="1"/>
  <c r="D37" i="26"/>
  <c r="E32" i="28" s="1"/>
  <c r="D46" i="26"/>
  <c r="E41" i="28" s="1"/>
  <c r="D95" i="26"/>
  <c r="E90" i="28" s="1"/>
  <c r="I27" i="28"/>
  <c r="D64" i="26"/>
  <c r="E59" i="28" s="1"/>
  <c r="D76" i="26"/>
  <c r="E71" i="28" s="1"/>
  <c r="I81" i="28"/>
  <c r="D102" i="27"/>
  <c r="H97" i="28" s="1"/>
  <c r="D34" i="26"/>
  <c r="E29" i="28" s="1"/>
  <c r="F88" i="28"/>
  <c r="D106" i="27"/>
  <c r="H101" i="28" s="1"/>
  <c r="D68" i="26"/>
  <c r="E63" i="28" s="1"/>
  <c r="D93" i="27"/>
  <c r="H88" i="28" s="1"/>
  <c r="I13" i="28"/>
  <c r="D54" i="26"/>
  <c r="E49" i="28" s="1"/>
  <c r="I59" i="28"/>
  <c r="I41" i="28"/>
  <c r="D101" i="26"/>
  <c r="E96" i="28" s="1"/>
  <c r="D20" i="26"/>
  <c r="E15" i="28" s="1"/>
  <c r="F101" i="28"/>
  <c r="D86" i="26"/>
  <c r="E81" i="28" s="1"/>
  <c r="D105" i="27"/>
  <c r="H100" i="28" s="1"/>
  <c r="F44" i="28"/>
  <c r="I65" i="28"/>
  <c r="D22" i="26"/>
  <c r="E17" i="28" s="1"/>
  <c r="I60" i="28"/>
  <c r="D110" i="26"/>
  <c r="E105" i="28" s="1"/>
  <c r="F86" i="28"/>
  <c r="D17" i="26"/>
  <c r="E12" i="28" s="1"/>
  <c r="D87" i="26"/>
  <c r="E82" i="28" s="1"/>
  <c r="I72" i="28"/>
  <c r="F39" i="28"/>
  <c r="D24" i="27"/>
  <c r="H19" i="28" s="1"/>
  <c r="D33" i="26"/>
  <c r="E28" i="28" s="1"/>
  <c r="D45" i="26"/>
  <c r="E40" i="28" s="1"/>
  <c r="D61" i="26"/>
  <c r="E56" i="28" s="1"/>
  <c r="I58" i="28"/>
  <c r="D85" i="26"/>
  <c r="E80" i="28" s="1"/>
  <c r="I14" i="28"/>
  <c r="D18" i="26"/>
  <c r="E13" i="28" s="1"/>
  <c r="D62" i="26"/>
  <c r="E57" i="28" s="1"/>
  <c r="D62" i="27"/>
  <c r="H57" i="28" s="1"/>
  <c r="D53" i="26"/>
  <c r="E48" i="28" s="1"/>
  <c r="I63" i="28"/>
  <c r="D100" i="27"/>
  <c r="H95" i="28" s="1"/>
  <c r="D55" i="26"/>
  <c r="E50" i="28" s="1"/>
  <c r="I30" i="28"/>
  <c r="I96" i="28"/>
  <c r="D105" i="26"/>
  <c r="E100" i="28" s="1"/>
  <c r="D47" i="26"/>
  <c r="E42" i="28" s="1"/>
  <c r="I78" i="28"/>
  <c r="I77" i="28"/>
  <c r="I71" i="28"/>
  <c r="I20" i="28"/>
  <c r="D69" i="26"/>
  <c r="E64" i="28" s="1"/>
  <c r="D38" i="27"/>
  <c r="H33" i="28" s="1"/>
  <c r="D39" i="27"/>
  <c r="H34" i="28" s="1"/>
  <c r="D42" i="27"/>
  <c r="H37" i="28" s="1"/>
  <c r="D107" i="26"/>
  <c r="E102" i="28" s="1"/>
  <c r="D72" i="26"/>
  <c r="E67" i="28" s="1"/>
  <c r="D80" i="27"/>
  <c r="H75" i="28" s="1"/>
  <c r="I86" i="28"/>
  <c r="D42" i="26"/>
  <c r="E37" i="28" s="1"/>
  <c r="D28" i="26"/>
  <c r="E23" i="28" s="1"/>
  <c r="I62" i="28"/>
  <c r="D14" i="27"/>
  <c r="H9" i="28" s="1"/>
  <c r="D109" i="26"/>
  <c r="E104" i="28" s="1"/>
  <c r="I66" i="28"/>
  <c r="I36" i="28"/>
  <c r="I26" i="28"/>
  <c r="D77" i="26"/>
  <c r="E72" i="28" s="1"/>
  <c r="I22" i="28"/>
  <c r="I94" i="28"/>
  <c r="F7" i="28"/>
  <c r="D100" i="26"/>
  <c r="E95" i="28" s="1"/>
  <c r="D32" i="26"/>
  <c r="E27" i="28" s="1"/>
  <c r="D84" i="26"/>
  <c r="E79" i="28" s="1"/>
  <c r="I89" i="28"/>
  <c r="D80" i="26"/>
  <c r="E75" i="28" s="1"/>
  <c r="D17" i="27"/>
  <c r="H12" i="28" s="1"/>
  <c r="D65" i="26"/>
  <c r="E60" i="28" s="1"/>
  <c r="D24" i="26"/>
  <c r="E19" i="28" s="1"/>
  <c r="D38" i="26"/>
  <c r="E33" i="28" s="1"/>
  <c r="D21" i="26"/>
  <c r="E16" i="28" s="1"/>
  <c r="D48" i="26"/>
  <c r="E43" i="28" s="1"/>
  <c r="D74" i="27"/>
  <c r="H69" i="28" s="1"/>
  <c r="I73" i="28"/>
  <c r="F54" i="28"/>
  <c r="D83" i="26"/>
  <c r="E78" i="28" s="1"/>
  <c r="D103" i="27"/>
  <c r="H98" i="28" s="1"/>
  <c r="I92" i="28"/>
  <c r="D12" i="27"/>
  <c r="H7" i="28" s="1"/>
  <c r="F34" i="28"/>
  <c r="D102" i="26"/>
  <c r="E97" i="28" s="1"/>
  <c r="D15" i="26"/>
  <c r="E10" i="28" s="1"/>
  <c r="I49" i="28"/>
  <c r="I28" i="28"/>
  <c r="D35" i="26"/>
  <c r="E30" i="28" s="1"/>
  <c r="D90" i="26"/>
  <c r="E85" i="28" s="1"/>
  <c r="D16" i="26"/>
  <c r="E11" i="28" s="1"/>
  <c r="I61" i="28"/>
  <c r="D20" i="27"/>
  <c r="H15" i="28" s="1"/>
  <c r="I25" i="28"/>
  <c r="D70" i="26"/>
  <c r="E65" i="28" s="1"/>
  <c r="I8" i="28"/>
  <c r="I24" i="28"/>
  <c r="I90" i="28"/>
  <c r="D43" i="26"/>
  <c r="E38" i="28" s="1"/>
  <c r="D67" i="26"/>
  <c r="E62" i="28" s="1"/>
  <c r="I46" i="28"/>
  <c r="D66" i="26"/>
  <c r="E61" i="28" s="1"/>
  <c r="D63" i="26"/>
  <c r="E58" i="28" s="1"/>
  <c r="I87" i="28"/>
  <c r="D29" i="26"/>
  <c r="E24" i="28" s="1"/>
  <c r="D90" i="27"/>
  <c r="H85" i="28" s="1"/>
  <c r="I74" i="28"/>
  <c r="D108" i="27"/>
  <c r="H103" i="28" s="1"/>
  <c r="F21" i="28"/>
  <c r="I76" i="28"/>
  <c r="I79" i="28"/>
  <c r="I44" i="28"/>
  <c r="I21" i="28"/>
  <c r="F93" i="28"/>
  <c r="I51" i="28"/>
  <c r="I104" i="28"/>
  <c r="I52" i="28"/>
  <c r="E8" i="26"/>
  <c r="I45" i="28"/>
  <c r="I39" i="28"/>
  <c r="D108" i="26"/>
  <c r="E103" i="28" s="1"/>
  <c r="I84" i="28"/>
  <c r="I29" i="28"/>
  <c r="I43" i="28"/>
  <c r="D47" i="27"/>
  <c r="H42" i="28" s="1"/>
  <c r="I67" i="28"/>
  <c r="I68" i="28"/>
  <c r="I70" i="28"/>
  <c r="I11" i="28"/>
  <c r="D40" i="27"/>
  <c r="H35" i="28" s="1"/>
  <c r="I102" i="28"/>
  <c r="I31" i="28"/>
  <c r="I80" i="28"/>
  <c r="D52" i="27"/>
  <c r="H47" i="28" s="1"/>
  <c r="I55" i="28"/>
  <c r="I16" i="28"/>
  <c r="M7" i="28"/>
  <c r="C33" i="29" s="1" a="1"/>
  <c r="C33" i="29" s="1"/>
  <c r="C20" i="29" s="1"/>
  <c r="D20" i="29" s="1"/>
  <c r="E20" i="29" s="1"/>
  <c r="F20" i="29" s="1"/>
  <c r="G20" i="29" s="1"/>
  <c r="AG12" i="23"/>
  <c r="D45" i="29"/>
  <c r="E73" i="29" s="1"/>
  <c r="M18" i="29"/>
  <c r="N18" i="29" s="1"/>
  <c r="O18" i="29" s="1"/>
  <c r="P18" i="29" s="1"/>
  <c r="Q18" i="29" s="1"/>
  <c r="F7" i="23"/>
  <c r="F8" i="23" s="1"/>
  <c r="AA75" i="23"/>
  <c r="AA12" i="23"/>
  <c r="AG77" i="23"/>
  <c r="AA21" i="23"/>
  <c r="AA99" i="23"/>
  <c r="AG27" i="23"/>
  <c r="AA101" i="23"/>
  <c r="AA25" i="23"/>
  <c r="AA55" i="23"/>
  <c r="AA83" i="23"/>
  <c r="AG45" i="23"/>
  <c r="AG107" i="23"/>
  <c r="AA20" i="23"/>
  <c r="AA81" i="23"/>
  <c r="AG48" i="23"/>
  <c r="AG31" i="23"/>
  <c r="AG42" i="23"/>
  <c r="AA76" i="23"/>
  <c r="AA49" i="23"/>
  <c r="AG50" i="23"/>
  <c r="AG86" i="23"/>
  <c r="AA71" i="23"/>
  <c r="AA56" i="23"/>
  <c r="AG13" i="23"/>
  <c r="AA47" i="23"/>
  <c r="AA80" i="23"/>
  <c r="AA51" i="23"/>
  <c r="AG93" i="23"/>
  <c r="AA27" i="23"/>
  <c r="AG61" i="23"/>
  <c r="AG15" i="23"/>
  <c r="AG111" i="23"/>
  <c r="AG28" i="23"/>
  <c r="AA40" i="23"/>
  <c r="AA86" i="23"/>
  <c r="AG56" i="23"/>
  <c r="AA61" i="23"/>
  <c r="AA52" i="23"/>
  <c r="AA93" i="23"/>
  <c r="AG76" i="23"/>
  <c r="AG74" i="23"/>
  <c r="AG43" i="23"/>
  <c r="AA62" i="23"/>
  <c r="AA38" i="23"/>
  <c r="AA59" i="23"/>
  <c r="AG37" i="23"/>
  <c r="AG16" i="23"/>
  <c r="AA92" i="23"/>
  <c r="AG82" i="23"/>
  <c r="AG83" i="23"/>
  <c r="AG51" i="23"/>
  <c r="AG96" i="23"/>
  <c r="AG33" i="23"/>
  <c r="AG88" i="23"/>
  <c r="AA33" i="23"/>
  <c r="AA72" i="23"/>
  <c r="AG18" i="23"/>
  <c r="AA85" i="23"/>
  <c r="AA22" i="23"/>
  <c r="AA30" i="23"/>
  <c r="AG32" i="23"/>
  <c r="AA90" i="23"/>
  <c r="AA44" i="23"/>
  <c r="AG38" i="23"/>
  <c r="AG52" i="23"/>
  <c r="AG90" i="23"/>
  <c r="AG95" i="23"/>
  <c r="AG23" i="23"/>
  <c r="AA65" i="23"/>
  <c r="AG60" i="23"/>
  <c r="AG26" i="23"/>
  <c r="AG34" i="23"/>
  <c r="AA82" i="23"/>
  <c r="AA36" i="23"/>
  <c r="AG53" i="23"/>
  <c r="AA66" i="23"/>
  <c r="AG81" i="23"/>
  <c r="AA26" i="23"/>
  <c r="AG29" i="23"/>
  <c r="AG79" i="23"/>
  <c r="AG35" i="23"/>
  <c r="AG110" i="23"/>
  <c r="AA69" i="23"/>
  <c r="AG78" i="23"/>
  <c r="AA64" i="23"/>
  <c r="AG36" i="23"/>
  <c r="AG98" i="23"/>
  <c r="AG105" i="23"/>
  <c r="AG89" i="23"/>
  <c r="AA88" i="23"/>
  <c r="AA70" i="23"/>
  <c r="AA13" i="23"/>
  <c r="AA79" i="23"/>
  <c r="AA17" i="23"/>
  <c r="AG24" i="23"/>
  <c r="AG57" i="23"/>
  <c r="AG87" i="23"/>
  <c r="AA28" i="23"/>
  <c r="AA95" i="23"/>
  <c r="AG94" i="23"/>
  <c r="AA48" i="23"/>
  <c r="AA100" i="23"/>
  <c r="AG85" i="23"/>
  <c r="AA45" i="23"/>
  <c r="AG20" i="23"/>
  <c r="AG102" i="23"/>
  <c r="AA23" i="23"/>
  <c r="AA96" i="23"/>
  <c r="E96" i="23" s="1"/>
  <c r="L91" i="28" s="1"/>
  <c r="AG84" i="23"/>
  <c r="AG91" i="23"/>
  <c r="AA84" i="23"/>
  <c r="AG108" i="23"/>
  <c r="AA104" i="23"/>
  <c r="AG40" i="23"/>
  <c r="AA29" i="23"/>
  <c r="AA15" i="23"/>
  <c r="AG58" i="23"/>
  <c r="AG100" i="23"/>
  <c r="AA68" i="23"/>
  <c r="AG104" i="23"/>
  <c r="AA34" i="23"/>
  <c r="AA35" i="23"/>
  <c r="AA19" i="23"/>
  <c r="AA97" i="23"/>
  <c r="AG41" i="23"/>
  <c r="AG103" i="23"/>
  <c r="AG97" i="23"/>
  <c r="AA46" i="23"/>
  <c r="AG25" i="23"/>
  <c r="AA110" i="23"/>
  <c r="AA18" i="23"/>
  <c r="AA24" i="23"/>
  <c r="AA63" i="23"/>
  <c r="AG47" i="23"/>
  <c r="AA77" i="23"/>
  <c r="AA111" i="23"/>
  <c r="AA14" i="23"/>
  <c r="AA41" i="23"/>
  <c r="AG63" i="23"/>
  <c r="AG59" i="23"/>
  <c r="AA87" i="23"/>
  <c r="AG55" i="23"/>
  <c r="AG44" i="23"/>
  <c r="AG106" i="23"/>
  <c r="AA53" i="23"/>
  <c r="AA109" i="23"/>
  <c r="AG73" i="23"/>
  <c r="AG39" i="23"/>
  <c r="AG70" i="23"/>
  <c r="AG67" i="23"/>
  <c r="AG30" i="23"/>
  <c r="AG49" i="23"/>
  <c r="AA60" i="23"/>
  <c r="AA73" i="23"/>
  <c r="AA107" i="23"/>
  <c r="AG19" i="23"/>
  <c r="AA50" i="23"/>
  <c r="AA74" i="23"/>
  <c r="AG22" i="23"/>
  <c r="AG21" i="23"/>
  <c r="AG17" i="23"/>
  <c r="AA103" i="23"/>
  <c r="AA105" i="23"/>
  <c r="AG65" i="23"/>
  <c r="AG109" i="23"/>
  <c r="AG75" i="23"/>
  <c r="AA16" i="23"/>
  <c r="AA37" i="23"/>
  <c r="AA31" i="23"/>
  <c r="AA58" i="23"/>
  <c r="AG80" i="23"/>
  <c r="AG101" i="23"/>
  <c r="AA91" i="23"/>
  <c r="AA102" i="23"/>
  <c r="AA43" i="23"/>
  <c r="AA98" i="23"/>
  <c r="AG14" i="23"/>
  <c r="AA57" i="23"/>
  <c r="AA89" i="23"/>
  <c r="AA78" i="23"/>
  <c r="AA106" i="23"/>
  <c r="AG72" i="23"/>
  <c r="AG71" i="23"/>
  <c r="AA54" i="23"/>
  <c r="AG46" i="23"/>
  <c r="AG92" i="23"/>
  <c r="AA42" i="23"/>
  <c r="AG69" i="23"/>
  <c r="AA108" i="23"/>
  <c r="AA39" i="23"/>
  <c r="AG99" i="23"/>
  <c r="AG66" i="23"/>
  <c r="AG54" i="23"/>
  <c r="AA94" i="23"/>
  <c r="AG64" i="23"/>
  <c r="AG68" i="23"/>
  <c r="AA32" i="23"/>
  <c r="AA67" i="23"/>
  <c r="AG62" i="23"/>
  <c r="D59" i="29" l="1"/>
  <c r="E3" i="28"/>
  <c r="M16" i="29"/>
  <c r="N16" i="29" s="1"/>
  <c r="O16" i="29" s="1"/>
  <c r="P16" i="29" s="1"/>
  <c r="Q16" i="29" s="1"/>
  <c r="E43" i="29" s="1"/>
  <c r="F71" i="29" s="1"/>
  <c r="C61" i="29"/>
  <c r="E82" i="23"/>
  <c r="L77" i="28" s="1"/>
  <c r="E12" i="23"/>
  <c r="E78" i="23"/>
  <c r="L73" i="28" s="1"/>
  <c r="F3" i="28"/>
  <c r="C28" i="29" a="1"/>
  <c r="C28" i="29" s="1"/>
  <c r="C15" i="29" s="1"/>
  <c r="D7" i="26"/>
  <c r="D8" i="26" s="1"/>
  <c r="C30" i="29" a="1"/>
  <c r="C30" i="29" s="1"/>
  <c r="C17" i="29" s="1"/>
  <c r="D17" i="29" s="1"/>
  <c r="E17" i="29" s="1"/>
  <c r="F17" i="29" s="1"/>
  <c r="G17" i="29" s="1"/>
  <c r="H17" i="29" s="1"/>
  <c r="I17" i="29" s="1"/>
  <c r="J17" i="29" s="1"/>
  <c r="K17" i="29" s="1"/>
  <c r="L17" i="29" s="1"/>
  <c r="D44" i="29" s="1"/>
  <c r="E72" i="29" s="1"/>
  <c r="D7" i="27"/>
  <c r="D8" i="27" s="1"/>
  <c r="H3" i="28"/>
  <c r="I3" i="28"/>
  <c r="M3" i="28"/>
  <c r="E110" i="23"/>
  <c r="L105" i="28" s="1"/>
  <c r="H20" i="29"/>
  <c r="I20" i="29" s="1"/>
  <c r="J20" i="29" s="1"/>
  <c r="K20" i="29" s="1"/>
  <c r="L20" i="29" s="1"/>
  <c r="C47" i="29"/>
  <c r="D75" i="29" s="1"/>
  <c r="E89" i="23"/>
  <c r="L84" i="28" s="1"/>
  <c r="E45" i="29"/>
  <c r="F73" i="29" s="1"/>
  <c r="R18" i="29"/>
  <c r="S18" i="29" s="1"/>
  <c r="T18" i="29" s="1"/>
  <c r="U18" i="29" s="1"/>
  <c r="V18" i="29" s="1"/>
  <c r="E26" i="23"/>
  <c r="L21" i="28" s="1"/>
  <c r="D61" i="29"/>
  <c r="E106" i="23"/>
  <c r="L101" i="28" s="1"/>
  <c r="E87" i="23"/>
  <c r="L82" i="28" s="1"/>
  <c r="E90" i="23"/>
  <c r="L85" i="28" s="1"/>
  <c r="E107" i="23"/>
  <c r="L102" i="28" s="1"/>
  <c r="E35" i="23"/>
  <c r="L30" i="28" s="1"/>
  <c r="E91" i="23"/>
  <c r="L86" i="28" s="1"/>
  <c r="E25" i="23"/>
  <c r="L20" i="28" s="1"/>
  <c r="E53" i="23"/>
  <c r="L48" i="28" s="1"/>
  <c r="E102" i="23"/>
  <c r="L97" i="28" s="1"/>
  <c r="E32" i="23"/>
  <c r="L27" i="28" s="1"/>
  <c r="E50" i="23"/>
  <c r="L45" i="28" s="1"/>
  <c r="E17" i="23"/>
  <c r="L12" i="28" s="1"/>
  <c r="E94" i="23"/>
  <c r="L89" i="28" s="1"/>
  <c r="E23" i="23"/>
  <c r="L18" i="28" s="1"/>
  <c r="E39" i="23"/>
  <c r="L34" i="28" s="1"/>
  <c r="E93" i="23"/>
  <c r="L88" i="28" s="1"/>
  <c r="E56" i="23"/>
  <c r="L51" i="28" s="1"/>
  <c r="E74" i="23"/>
  <c r="L69" i="28" s="1"/>
  <c r="E79" i="23"/>
  <c r="L74" i="28" s="1"/>
  <c r="E52" i="23"/>
  <c r="L47" i="28" s="1"/>
  <c r="E105" i="23"/>
  <c r="L100" i="28" s="1"/>
  <c r="E108" i="23"/>
  <c r="L103" i="28" s="1"/>
  <c r="E44" i="23"/>
  <c r="L39" i="28" s="1"/>
  <c r="E42" i="23"/>
  <c r="L37" i="28" s="1"/>
  <c r="E57" i="23"/>
  <c r="L52" i="28" s="1"/>
  <c r="E18" i="23"/>
  <c r="L13" i="28" s="1"/>
  <c r="E28" i="23"/>
  <c r="L23" i="28" s="1"/>
  <c r="E63" i="23"/>
  <c r="L58" i="28" s="1"/>
  <c r="E33" i="23"/>
  <c r="L28" i="28" s="1"/>
  <c r="E101" i="23"/>
  <c r="L96" i="28" s="1"/>
  <c r="E66" i="23"/>
  <c r="L61" i="28" s="1"/>
  <c r="E20" i="23"/>
  <c r="L15" i="28" s="1"/>
  <c r="E95" i="23"/>
  <c r="L90" i="28" s="1"/>
  <c r="E43" i="23"/>
  <c r="L38" i="28" s="1"/>
  <c r="E77" i="23"/>
  <c r="L72" i="28" s="1"/>
  <c r="E68" i="23"/>
  <c r="L63" i="28" s="1"/>
  <c r="E84" i="23"/>
  <c r="L79" i="28" s="1"/>
  <c r="E92" i="23"/>
  <c r="L87" i="28" s="1"/>
  <c r="E71" i="23"/>
  <c r="L66" i="28" s="1"/>
  <c r="E99" i="23"/>
  <c r="L94" i="28" s="1"/>
  <c r="E45" i="23"/>
  <c r="L40" i="28" s="1"/>
  <c r="E72" i="23"/>
  <c r="L67" i="28" s="1"/>
  <c r="E81" i="23"/>
  <c r="L76" i="28" s="1"/>
  <c r="E103" i="23"/>
  <c r="L98" i="28" s="1"/>
  <c r="E73" i="23"/>
  <c r="L68" i="28" s="1"/>
  <c r="E109" i="23"/>
  <c r="L104" i="28" s="1"/>
  <c r="E41" i="23"/>
  <c r="L36" i="28" s="1"/>
  <c r="E19" i="23"/>
  <c r="L14" i="28" s="1"/>
  <c r="E29" i="23"/>
  <c r="L24" i="28" s="1"/>
  <c r="E70" i="23"/>
  <c r="L65" i="28" s="1"/>
  <c r="E69" i="23"/>
  <c r="L64" i="28" s="1"/>
  <c r="E30" i="23"/>
  <c r="L25" i="28" s="1"/>
  <c r="E38" i="23"/>
  <c r="L33" i="28" s="1"/>
  <c r="E21" i="23"/>
  <c r="L16" i="28" s="1"/>
  <c r="E61" i="23"/>
  <c r="L56" i="28" s="1"/>
  <c r="E60" i="23"/>
  <c r="L55" i="28" s="1"/>
  <c r="E14" i="23"/>
  <c r="E88" i="23"/>
  <c r="L83" i="28" s="1"/>
  <c r="E22" i="23"/>
  <c r="L17" i="28" s="1"/>
  <c r="E62" i="23"/>
  <c r="L57" i="28" s="1"/>
  <c r="E86" i="23"/>
  <c r="L81" i="28" s="1"/>
  <c r="E51" i="23"/>
  <c r="L46" i="28" s="1"/>
  <c r="E49" i="23"/>
  <c r="L44" i="28" s="1"/>
  <c r="E24" i="23"/>
  <c r="L19" i="28" s="1"/>
  <c r="E48" i="23"/>
  <c r="L43" i="28" s="1"/>
  <c r="E97" i="23"/>
  <c r="L92" i="28" s="1"/>
  <c r="E13" i="23"/>
  <c r="E59" i="23"/>
  <c r="L54" i="28" s="1"/>
  <c r="E31" i="23"/>
  <c r="L26" i="28" s="1"/>
  <c r="E54" i="23"/>
  <c r="L49" i="28" s="1"/>
  <c r="E98" i="23"/>
  <c r="L93" i="28" s="1"/>
  <c r="E37" i="23"/>
  <c r="L32" i="28" s="1"/>
  <c r="E111" i="23"/>
  <c r="L106" i="28" s="1"/>
  <c r="E34" i="23"/>
  <c r="L29" i="28" s="1"/>
  <c r="E104" i="23"/>
  <c r="L99" i="28" s="1"/>
  <c r="E36" i="23"/>
  <c r="L31" i="28" s="1"/>
  <c r="E85" i="23"/>
  <c r="L80" i="28" s="1"/>
  <c r="E40" i="23"/>
  <c r="L35" i="28" s="1"/>
  <c r="E80" i="23"/>
  <c r="L75" i="28" s="1"/>
  <c r="E76" i="23"/>
  <c r="L71" i="28" s="1"/>
  <c r="E83" i="23"/>
  <c r="L78" i="28" s="1"/>
  <c r="E100" i="23"/>
  <c r="L95" i="28" s="1"/>
  <c r="E64" i="23"/>
  <c r="L59" i="28" s="1"/>
  <c r="E15" i="23"/>
  <c r="E65" i="23"/>
  <c r="L60" i="28" s="1"/>
  <c r="E27" i="23"/>
  <c r="L22" i="28" s="1"/>
  <c r="E58" i="23"/>
  <c r="L53" i="28" s="1"/>
  <c r="E67" i="23"/>
  <c r="L62" i="28" s="1"/>
  <c r="E16" i="23"/>
  <c r="E46" i="23"/>
  <c r="L41" i="28" s="1"/>
  <c r="E47" i="23"/>
  <c r="L42" i="28" s="1"/>
  <c r="E55" i="23"/>
  <c r="L50" i="28" s="1"/>
  <c r="E75" i="23"/>
  <c r="L70" i="28" s="1"/>
  <c r="R16" i="29" l="1"/>
  <c r="S16" i="29" s="1"/>
  <c r="T16" i="29" s="1"/>
  <c r="U16" i="29" s="1"/>
  <c r="V16" i="29" s="1"/>
  <c r="W16" i="29" s="1"/>
  <c r="X16" i="29" s="1"/>
  <c r="Y16" i="29" s="1"/>
  <c r="Z16" i="29" s="1"/>
  <c r="AA16" i="29" s="1"/>
  <c r="AB16" i="29" s="1"/>
  <c r="AC16" i="29" s="1"/>
  <c r="AD16" i="29" s="1"/>
  <c r="AE16" i="29" s="1"/>
  <c r="AF16" i="29" s="1"/>
  <c r="E59" i="29"/>
  <c r="D15" i="29"/>
  <c r="E15" i="29" s="1"/>
  <c r="F15" i="29" s="1"/>
  <c r="G15" i="29" s="1"/>
  <c r="M17" i="29"/>
  <c r="N17" i="29" s="1"/>
  <c r="O17" i="29" s="1"/>
  <c r="P17" i="29" s="1"/>
  <c r="Q17" i="29" s="1"/>
  <c r="E44" i="29" s="1"/>
  <c r="F72" i="29" s="1"/>
  <c r="C44" i="29"/>
  <c r="D72" i="29" s="1"/>
  <c r="D47" i="29"/>
  <c r="E75" i="29" s="1"/>
  <c r="M20" i="29"/>
  <c r="N20" i="29" s="1"/>
  <c r="O20" i="29" s="1"/>
  <c r="P20" i="29" s="1"/>
  <c r="Q20" i="29" s="1"/>
  <c r="F45" i="29"/>
  <c r="G73" i="29" s="1"/>
  <c r="W18" i="29"/>
  <c r="X18" i="29" s="1"/>
  <c r="Y18" i="29" s="1"/>
  <c r="Z18" i="29" s="1"/>
  <c r="AA18" i="29" s="1"/>
  <c r="E61" i="29"/>
  <c r="D17" i="23"/>
  <c r="K12" i="28" s="1"/>
  <c r="D12" i="28" s="1"/>
  <c r="C63" i="29"/>
  <c r="D14" i="23"/>
  <c r="K9" i="28" s="1"/>
  <c r="D9" i="28" s="1"/>
  <c r="L9" i="28"/>
  <c r="D16" i="23"/>
  <c r="K11" i="28" s="1"/>
  <c r="D11" i="28" s="1"/>
  <c r="L11" i="28"/>
  <c r="D15" i="23"/>
  <c r="K10" i="28" s="1"/>
  <c r="D10" i="28" s="1"/>
  <c r="L10" i="28"/>
  <c r="D13" i="23"/>
  <c r="K8" i="28" s="1"/>
  <c r="D8" i="28" s="1"/>
  <c r="L8" i="28"/>
  <c r="D18" i="23"/>
  <c r="K13" i="28" s="1"/>
  <c r="D13" i="28" s="1"/>
  <c r="F43" i="29" l="1"/>
  <c r="F59" i="29" s="1"/>
  <c r="G43" i="29"/>
  <c r="H71" i="29" s="1"/>
  <c r="C42" i="29"/>
  <c r="C58" i="29" s="1"/>
  <c r="H15" i="29"/>
  <c r="I15" i="29" s="1"/>
  <c r="J15" i="29" s="1"/>
  <c r="K15" i="29" s="1"/>
  <c r="L15" i="29" s="1"/>
  <c r="M15" i="29" s="1"/>
  <c r="N15" i="29" s="1"/>
  <c r="O15" i="29" s="1"/>
  <c r="P15" i="29" s="1"/>
  <c r="Q15" i="29" s="1"/>
  <c r="E42" i="29" s="1"/>
  <c r="F70" i="29" s="1"/>
  <c r="D60" i="29"/>
  <c r="C60" i="29"/>
  <c r="R17" i="29"/>
  <c r="S17" i="29" s="1"/>
  <c r="T17" i="29" s="1"/>
  <c r="U17" i="29" s="1"/>
  <c r="V17" i="29" s="1"/>
  <c r="W17" i="29" s="1"/>
  <c r="X17" i="29" s="1"/>
  <c r="Y17" i="29" s="1"/>
  <c r="Z17" i="29" s="1"/>
  <c r="AA17" i="29" s="1"/>
  <c r="AB18" i="29"/>
  <c r="AC18" i="29" s="1"/>
  <c r="AD18" i="29" s="1"/>
  <c r="AE18" i="29" s="1"/>
  <c r="AF18" i="29" s="1"/>
  <c r="G45" i="29"/>
  <c r="H73" i="29" s="1"/>
  <c r="F61" i="29"/>
  <c r="R20" i="29"/>
  <c r="S20" i="29" s="1"/>
  <c r="T20" i="29" s="1"/>
  <c r="U20" i="29" s="1"/>
  <c r="V20" i="29" s="1"/>
  <c r="E47" i="29"/>
  <c r="F75" i="29" s="1"/>
  <c r="D63" i="29"/>
  <c r="AG16" i="29"/>
  <c r="AH16" i="29" s="1"/>
  <c r="AI16" i="29" s="1"/>
  <c r="AJ16" i="29" s="1"/>
  <c r="AK16" i="29" s="1"/>
  <c r="H43" i="29"/>
  <c r="I71" i="29" s="1"/>
  <c r="E60" i="29"/>
  <c r="D19" i="23"/>
  <c r="K14" i="28" s="1"/>
  <c r="D14" i="28" s="1"/>
  <c r="D20" i="23"/>
  <c r="K15" i="28" s="1"/>
  <c r="D15" i="28" s="1"/>
  <c r="G59" i="29" l="1"/>
  <c r="G71" i="29"/>
  <c r="D42" i="29"/>
  <c r="D58" i="29" s="1"/>
  <c r="D70" i="29"/>
  <c r="R15" i="29"/>
  <c r="S15" i="29" s="1"/>
  <c r="T15" i="29" s="1"/>
  <c r="U15" i="29" s="1"/>
  <c r="V15" i="29" s="1"/>
  <c r="F42" i="29" s="1"/>
  <c r="G70" i="29" s="1"/>
  <c r="F44" i="29"/>
  <c r="E63" i="29"/>
  <c r="W20" i="29"/>
  <c r="X20" i="29" s="1"/>
  <c r="Y20" i="29" s="1"/>
  <c r="Z20" i="29" s="1"/>
  <c r="AA20" i="29" s="1"/>
  <c r="F47" i="29"/>
  <c r="G75" i="29" s="1"/>
  <c r="I43" i="29"/>
  <c r="J71" i="29" s="1"/>
  <c r="AL16" i="29"/>
  <c r="AM16" i="29" s="1"/>
  <c r="AN16" i="29" s="1"/>
  <c r="AO16" i="29" s="1"/>
  <c r="AP16" i="29" s="1"/>
  <c r="G61" i="29"/>
  <c r="H59" i="29"/>
  <c r="AB17" i="29"/>
  <c r="AC17" i="29" s="1"/>
  <c r="AD17" i="29" s="1"/>
  <c r="AE17" i="29" s="1"/>
  <c r="AF17" i="29" s="1"/>
  <c r="G44" i="29"/>
  <c r="H72" i="29" s="1"/>
  <c r="AG18" i="29"/>
  <c r="AH18" i="29" s="1"/>
  <c r="AI18" i="29" s="1"/>
  <c r="AJ18" i="29" s="1"/>
  <c r="AK18" i="29" s="1"/>
  <c r="H45" i="29"/>
  <c r="I73" i="29" s="1"/>
  <c r="D21" i="23"/>
  <c r="K16" i="28" s="1"/>
  <c r="D16" i="28" s="1"/>
  <c r="D22" i="23"/>
  <c r="K17" i="28" s="1"/>
  <c r="D17" i="28" s="1"/>
  <c r="E70" i="29" l="1"/>
  <c r="E58" i="29"/>
  <c r="F60" i="29"/>
  <c r="G72" i="29"/>
  <c r="F58" i="29"/>
  <c r="W15" i="29"/>
  <c r="X15" i="29" s="1"/>
  <c r="Y15" i="29" s="1"/>
  <c r="Z15" i="29" s="1"/>
  <c r="AA15" i="29" s="1"/>
  <c r="AB15" i="29" s="1"/>
  <c r="AC15" i="29" s="1"/>
  <c r="AD15" i="29" s="1"/>
  <c r="AE15" i="29" s="1"/>
  <c r="AF15" i="29" s="1"/>
  <c r="H42" i="29" s="1"/>
  <c r="I70" i="29" s="1"/>
  <c r="F63" i="29"/>
  <c r="AB20" i="29"/>
  <c r="AC20" i="29" s="1"/>
  <c r="AD20" i="29" s="1"/>
  <c r="AE20" i="29" s="1"/>
  <c r="AF20" i="29" s="1"/>
  <c r="G47" i="29"/>
  <c r="H75" i="29" s="1"/>
  <c r="H61" i="29"/>
  <c r="AQ16" i="29"/>
  <c r="AR16" i="29" s="1"/>
  <c r="AS16" i="29" s="1"/>
  <c r="AT16" i="29" s="1"/>
  <c r="AU16" i="29" s="1"/>
  <c r="J43" i="29"/>
  <c r="K71" i="29" s="1"/>
  <c r="AL18" i="29"/>
  <c r="AM18" i="29" s="1"/>
  <c r="AN18" i="29" s="1"/>
  <c r="AO18" i="29" s="1"/>
  <c r="AP18" i="29" s="1"/>
  <c r="I45" i="29"/>
  <c r="J73" i="29" s="1"/>
  <c r="G60" i="29"/>
  <c r="H44" i="29"/>
  <c r="I72" i="29" s="1"/>
  <c r="AG17" i="29"/>
  <c r="AH17" i="29" s="1"/>
  <c r="AI17" i="29" s="1"/>
  <c r="AJ17" i="29" s="1"/>
  <c r="AK17" i="29" s="1"/>
  <c r="I59" i="29"/>
  <c r="D23" i="23"/>
  <c r="K18" i="28" s="1"/>
  <c r="D18" i="28" s="1"/>
  <c r="AG15" i="29" l="1"/>
  <c r="AH15" i="29" s="1"/>
  <c r="AI15" i="29" s="1"/>
  <c r="AJ15" i="29" s="1"/>
  <c r="AK15" i="29" s="1"/>
  <c r="I42" i="29" s="1"/>
  <c r="J70" i="29" s="1"/>
  <c r="G42" i="29"/>
  <c r="H70" i="29" s="1"/>
  <c r="J59" i="29"/>
  <c r="AV16" i="29"/>
  <c r="AW16" i="29" s="1"/>
  <c r="AX16" i="29" s="1"/>
  <c r="AY16" i="29" s="1"/>
  <c r="AZ16" i="29" s="1"/>
  <c r="K43" i="29"/>
  <c r="L71" i="29" s="1"/>
  <c r="I44" i="29"/>
  <c r="J72" i="29" s="1"/>
  <c r="AL17" i="29"/>
  <c r="AM17" i="29" s="1"/>
  <c r="AN17" i="29" s="1"/>
  <c r="AO17" i="29" s="1"/>
  <c r="AP17" i="29" s="1"/>
  <c r="H60" i="29"/>
  <c r="AQ18" i="29"/>
  <c r="AR18" i="29" s="1"/>
  <c r="AS18" i="29" s="1"/>
  <c r="AT18" i="29" s="1"/>
  <c r="AU18" i="29" s="1"/>
  <c r="J45" i="29"/>
  <c r="K73" i="29" s="1"/>
  <c r="I61" i="29"/>
  <c r="G63" i="29"/>
  <c r="H47" i="29"/>
  <c r="I75" i="29" s="1"/>
  <c r="AG20" i="29"/>
  <c r="AH20" i="29" s="1"/>
  <c r="AI20" i="29" s="1"/>
  <c r="AJ20" i="29" s="1"/>
  <c r="AK20" i="29" s="1"/>
  <c r="D24" i="23"/>
  <c r="K19" i="28" s="1"/>
  <c r="D19" i="28" s="1"/>
  <c r="AL15" i="29" l="1"/>
  <c r="AM15" i="29" s="1"/>
  <c r="AN15" i="29" s="1"/>
  <c r="AO15" i="29" s="1"/>
  <c r="AP15" i="29" s="1"/>
  <c r="J42" i="29" s="1"/>
  <c r="K70" i="29" s="1"/>
  <c r="H58" i="29"/>
  <c r="G58" i="29"/>
  <c r="I60" i="29"/>
  <c r="J61" i="29"/>
  <c r="K45" i="29"/>
  <c r="L73" i="29" s="1"/>
  <c r="AV18" i="29"/>
  <c r="AW18" i="29" s="1"/>
  <c r="AX18" i="29" s="1"/>
  <c r="AY18" i="29" s="1"/>
  <c r="AZ18" i="29" s="1"/>
  <c r="K59" i="29"/>
  <c r="H63" i="29"/>
  <c r="I58" i="29"/>
  <c r="J44" i="29"/>
  <c r="K72" i="29" s="1"/>
  <c r="AQ17" i="29"/>
  <c r="AR17" i="29" s="1"/>
  <c r="AS17" i="29" s="1"/>
  <c r="AT17" i="29" s="1"/>
  <c r="AU17" i="29" s="1"/>
  <c r="AL20" i="29"/>
  <c r="AM20" i="29" s="1"/>
  <c r="AN20" i="29" s="1"/>
  <c r="AO20" i="29" s="1"/>
  <c r="AP20" i="29" s="1"/>
  <c r="I47" i="29"/>
  <c r="J75" i="29" s="1"/>
  <c r="L43" i="29"/>
  <c r="M71" i="29" s="1"/>
  <c r="BA16" i="29"/>
  <c r="BB16" i="29" s="1"/>
  <c r="BC16" i="29" s="1"/>
  <c r="BD16" i="29" s="1"/>
  <c r="BE16" i="29" s="1"/>
  <c r="D25" i="23"/>
  <c r="K20" i="28" s="1"/>
  <c r="D20" i="28" s="1"/>
  <c r="AQ15" i="29" l="1"/>
  <c r="AR15" i="29" s="1"/>
  <c r="AS15" i="29" s="1"/>
  <c r="AT15" i="29" s="1"/>
  <c r="AU15" i="29" s="1"/>
  <c r="AV15" i="29" s="1"/>
  <c r="AW15" i="29" s="1"/>
  <c r="AX15" i="29" s="1"/>
  <c r="AY15" i="29" s="1"/>
  <c r="AZ15" i="29" s="1"/>
  <c r="AV17" i="29"/>
  <c r="AW17" i="29" s="1"/>
  <c r="AX17" i="29" s="1"/>
  <c r="AY17" i="29" s="1"/>
  <c r="AZ17" i="29" s="1"/>
  <c r="K44" i="29"/>
  <c r="L72" i="29" s="1"/>
  <c r="J58" i="29"/>
  <c r="BA18" i="29"/>
  <c r="BB18" i="29" s="1"/>
  <c r="BC18" i="29" s="1"/>
  <c r="BD18" i="29" s="1"/>
  <c r="BE18" i="29" s="1"/>
  <c r="L45" i="29"/>
  <c r="M73" i="29" s="1"/>
  <c r="J60" i="29"/>
  <c r="K61" i="29"/>
  <c r="L59" i="29"/>
  <c r="I63" i="29"/>
  <c r="M43" i="29"/>
  <c r="N71" i="29" s="1"/>
  <c r="BF16" i="29"/>
  <c r="BG16" i="29" s="1"/>
  <c r="BH16" i="29" s="1"/>
  <c r="BI16" i="29" s="1"/>
  <c r="BJ16" i="29" s="1"/>
  <c r="AQ20" i="29"/>
  <c r="AR20" i="29" s="1"/>
  <c r="AS20" i="29" s="1"/>
  <c r="AT20" i="29" s="1"/>
  <c r="AU20" i="29" s="1"/>
  <c r="J47" i="29"/>
  <c r="K75" i="29" s="1"/>
  <c r="D26" i="23"/>
  <c r="K21" i="28" s="1"/>
  <c r="D21" i="28" s="1"/>
  <c r="K42" i="29" l="1"/>
  <c r="L61" i="29"/>
  <c r="BF18" i="29"/>
  <c r="BG18" i="29" s="1"/>
  <c r="BH18" i="29" s="1"/>
  <c r="BI18" i="29" s="1"/>
  <c r="BJ18" i="29" s="1"/>
  <c r="M45" i="29"/>
  <c r="N73" i="29" s="1"/>
  <c r="BA15" i="29"/>
  <c r="BB15" i="29" s="1"/>
  <c r="BC15" i="29" s="1"/>
  <c r="BD15" i="29" s="1"/>
  <c r="BE15" i="29" s="1"/>
  <c r="L42" i="29"/>
  <c r="M70" i="29" s="1"/>
  <c r="J63" i="29"/>
  <c r="K60" i="29"/>
  <c r="AV20" i="29"/>
  <c r="AW20" i="29" s="1"/>
  <c r="AX20" i="29" s="1"/>
  <c r="AY20" i="29" s="1"/>
  <c r="AZ20" i="29" s="1"/>
  <c r="K47" i="29"/>
  <c r="L75" i="29" s="1"/>
  <c r="BK16" i="29"/>
  <c r="BL16" i="29" s="1"/>
  <c r="BM16" i="29" s="1"/>
  <c r="BN16" i="29" s="1"/>
  <c r="BO16" i="29" s="1"/>
  <c r="N43" i="29"/>
  <c r="O71" i="29" s="1"/>
  <c r="M59" i="29"/>
  <c r="L44" i="29"/>
  <c r="M72" i="29" s="1"/>
  <c r="BA17" i="29"/>
  <c r="BB17" i="29" s="1"/>
  <c r="BC17" i="29" s="1"/>
  <c r="BD17" i="29" s="1"/>
  <c r="BE17" i="29" s="1"/>
  <c r="D27" i="23"/>
  <c r="K22" i="28" s="1"/>
  <c r="D22" i="28" s="1"/>
  <c r="K58" i="29" l="1"/>
  <c r="L70" i="29"/>
  <c r="M61" i="29"/>
  <c r="N59" i="29"/>
  <c r="L58" i="29"/>
  <c r="O43" i="29"/>
  <c r="P71" i="29" s="1"/>
  <c r="BP16" i="29"/>
  <c r="BQ16" i="29" s="1"/>
  <c r="BR16" i="29" s="1"/>
  <c r="BS16" i="29" s="1"/>
  <c r="BT16" i="29" s="1"/>
  <c r="M42" i="29"/>
  <c r="N70" i="29" s="1"/>
  <c r="BF15" i="29"/>
  <c r="BG15" i="29" s="1"/>
  <c r="BH15" i="29" s="1"/>
  <c r="BI15" i="29" s="1"/>
  <c r="BJ15" i="29" s="1"/>
  <c r="M44" i="29"/>
  <c r="N72" i="29" s="1"/>
  <c r="BF17" i="29"/>
  <c r="BG17" i="29" s="1"/>
  <c r="BH17" i="29" s="1"/>
  <c r="BI17" i="29" s="1"/>
  <c r="BJ17" i="29" s="1"/>
  <c r="BA20" i="29"/>
  <c r="BB20" i="29" s="1"/>
  <c r="BC20" i="29" s="1"/>
  <c r="BD20" i="29" s="1"/>
  <c r="BE20" i="29" s="1"/>
  <c r="L47" i="29"/>
  <c r="M75" i="29" s="1"/>
  <c r="K63" i="29"/>
  <c r="BK18" i="29"/>
  <c r="BL18" i="29" s="1"/>
  <c r="BM18" i="29" s="1"/>
  <c r="BN18" i="29" s="1"/>
  <c r="BO18" i="29" s="1"/>
  <c r="N45" i="29"/>
  <c r="O73" i="29" s="1"/>
  <c r="L60" i="29"/>
  <c r="D28" i="23"/>
  <c r="K23" i="28" s="1"/>
  <c r="D23" i="28" s="1"/>
  <c r="N42" i="29" l="1"/>
  <c r="O70" i="29" s="1"/>
  <c r="BK15" i="29"/>
  <c r="BL15" i="29" s="1"/>
  <c r="BM15" i="29" s="1"/>
  <c r="BN15" i="29" s="1"/>
  <c r="BO15" i="29" s="1"/>
  <c r="BU16" i="29"/>
  <c r="BV16" i="29" s="1"/>
  <c r="BW16" i="29" s="1"/>
  <c r="BX16" i="29" s="1"/>
  <c r="BY16" i="29" s="1"/>
  <c r="P43" i="29"/>
  <c r="Q71" i="29" s="1"/>
  <c r="N61" i="29"/>
  <c r="BP18" i="29"/>
  <c r="BQ18" i="29" s="1"/>
  <c r="BR18" i="29" s="1"/>
  <c r="BS18" i="29" s="1"/>
  <c r="BT18" i="29" s="1"/>
  <c r="O45" i="29"/>
  <c r="P73" i="29" s="1"/>
  <c r="M58" i="29"/>
  <c r="O59" i="29"/>
  <c r="L63" i="29"/>
  <c r="BF20" i="29"/>
  <c r="BG20" i="29" s="1"/>
  <c r="BH20" i="29" s="1"/>
  <c r="BI20" i="29" s="1"/>
  <c r="BJ20" i="29" s="1"/>
  <c r="M47" i="29"/>
  <c r="N75" i="29" s="1"/>
  <c r="N44" i="29"/>
  <c r="O72" i="29" s="1"/>
  <c r="BK17" i="29"/>
  <c r="BL17" i="29" s="1"/>
  <c r="BM17" i="29" s="1"/>
  <c r="BN17" i="29" s="1"/>
  <c r="BO17" i="29" s="1"/>
  <c r="M60" i="29"/>
  <c r="D29" i="23"/>
  <c r="K24" i="28" s="1"/>
  <c r="D24" i="28" s="1"/>
  <c r="O42" i="29" l="1"/>
  <c r="P70" i="29" s="1"/>
  <c r="BP15" i="29"/>
  <c r="BQ15" i="29" s="1"/>
  <c r="BR15" i="29" s="1"/>
  <c r="BS15" i="29" s="1"/>
  <c r="BT15" i="29" s="1"/>
  <c r="N60" i="29"/>
  <c r="N58" i="29"/>
  <c r="M63" i="29"/>
  <c r="O61" i="29"/>
  <c r="BP17" i="29"/>
  <c r="BQ17" i="29" s="1"/>
  <c r="BR17" i="29" s="1"/>
  <c r="BS17" i="29" s="1"/>
  <c r="BT17" i="29" s="1"/>
  <c r="O44" i="29"/>
  <c r="P72" i="29" s="1"/>
  <c r="BK20" i="29"/>
  <c r="BL20" i="29" s="1"/>
  <c r="BM20" i="29" s="1"/>
  <c r="BN20" i="29" s="1"/>
  <c r="BO20" i="29" s="1"/>
  <c r="N47" i="29"/>
  <c r="O75" i="29" s="1"/>
  <c r="BU18" i="29"/>
  <c r="BV18" i="29" s="1"/>
  <c r="BW18" i="29" s="1"/>
  <c r="BX18" i="29" s="1"/>
  <c r="BY18" i="29" s="1"/>
  <c r="P45" i="29"/>
  <c r="Q73" i="29" s="1"/>
  <c r="P59" i="29"/>
  <c r="BZ16" i="29"/>
  <c r="CA16" i="29" s="1"/>
  <c r="CB16" i="29" s="1"/>
  <c r="CC16" i="29" s="1"/>
  <c r="CD16" i="29" s="1"/>
  <c r="Q43" i="29"/>
  <c r="R71" i="29" s="1"/>
  <c r="D30" i="23"/>
  <c r="K25" i="28" s="1"/>
  <c r="D25" i="28" s="1"/>
  <c r="BU15" i="29" l="1"/>
  <c r="BV15" i="29" s="1"/>
  <c r="BW15" i="29" s="1"/>
  <c r="BX15" i="29" s="1"/>
  <c r="BY15" i="29" s="1"/>
  <c r="P42" i="29"/>
  <c r="Q70" i="29" s="1"/>
  <c r="O58" i="29"/>
  <c r="P61" i="29"/>
  <c r="Q45" i="29"/>
  <c r="R73" i="29" s="1"/>
  <c r="BZ18" i="29"/>
  <c r="CA18" i="29" s="1"/>
  <c r="CB18" i="29" s="1"/>
  <c r="CC18" i="29" s="1"/>
  <c r="CD18" i="29" s="1"/>
  <c r="N63" i="29"/>
  <c r="BP20" i="29"/>
  <c r="BQ20" i="29" s="1"/>
  <c r="BR20" i="29" s="1"/>
  <c r="BS20" i="29" s="1"/>
  <c r="BT20" i="29" s="1"/>
  <c r="O47" i="29"/>
  <c r="P75" i="29" s="1"/>
  <c r="Q59" i="29"/>
  <c r="O60" i="29"/>
  <c r="CE16" i="29"/>
  <c r="CF16" i="29" s="1"/>
  <c r="CG16" i="29" s="1"/>
  <c r="CH16" i="29" s="1"/>
  <c r="CI16" i="29" s="1"/>
  <c r="R43" i="29"/>
  <c r="S71" i="29" s="1"/>
  <c r="BU17" i="29"/>
  <c r="BV17" i="29" s="1"/>
  <c r="BW17" i="29" s="1"/>
  <c r="BX17" i="29" s="1"/>
  <c r="BY17" i="29" s="1"/>
  <c r="P44" i="29"/>
  <c r="Q72" i="29" s="1"/>
  <c r="D31" i="23"/>
  <c r="K26" i="28" s="1"/>
  <c r="D26" i="28" s="1"/>
  <c r="CJ16" i="29" l="1"/>
  <c r="CK16" i="29" s="1"/>
  <c r="CL16" i="29" s="1"/>
  <c r="CM16" i="29" s="1"/>
  <c r="CN16" i="29" s="1"/>
  <c r="S43" i="29"/>
  <c r="T71" i="29" s="1"/>
  <c r="R59" i="29"/>
  <c r="P58" i="29"/>
  <c r="Q42" i="29"/>
  <c r="R70" i="29" s="1"/>
  <c r="BZ15" i="29"/>
  <c r="CA15" i="29" s="1"/>
  <c r="CB15" i="29" s="1"/>
  <c r="CC15" i="29" s="1"/>
  <c r="CD15" i="29" s="1"/>
  <c r="R45" i="29"/>
  <c r="S73" i="29" s="1"/>
  <c r="CE18" i="29"/>
  <c r="CF18" i="29" s="1"/>
  <c r="CG18" i="29" s="1"/>
  <c r="CH18" i="29" s="1"/>
  <c r="CI18" i="29" s="1"/>
  <c r="Q61" i="29"/>
  <c r="P60" i="29"/>
  <c r="O63" i="29"/>
  <c r="BZ17" i="29"/>
  <c r="CA17" i="29" s="1"/>
  <c r="CB17" i="29" s="1"/>
  <c r="CC17" i="29" s="1"/>
  <c r="CD17" i="29" s="1"/>
  <c r="Q44" i="29"/>
  <c r="R72" i="29" s="1"/>
  <c r="BU20" i="29"/>
  <c r="BV20" i="29" s="1"/>
  <c r="BW20" i="29" s="1"/>
  <c r="BX20" i="29" s="1"/>
  <c r="BY20" i="29" s="1"/>
  <c r="P47" i="29"/>
  <c r="Q75" i="29" s="1"/>
  <c r="D32" i="23"/>
  <c r="K27" i="28" s="1"/>
  <c r="D27" i="28" s="1"/>
  <c r="S45" i="29" l="1"/>
  <c r="T73" i="29" s="1"/>
  <c r="CJ18" i="29"/>
  <c r="CK18" i="29" s="1"/>
  <c r="CL18" i="29" s="1"/>
  <c r="CM18" i="29" s="1"/>
  <c r="CN18" i="29" s="1"/>
  <c r="S59" i="29"/>
  <c r="CO16" i="29"/>
  <c r="CP16" i="29" s="1"/>
  <c r="CQ16" i="29" s="1"/>
  <c r="CR16" i="29" s="1"/>
  <c r="CS16" i="29" s="1"/>
  <c r="T43" i="29"/>
  <c r="U71" i="29" s="1"/>
  <c r="R44" i="29"/>
  <c r="S72" i="29" s="1"/>
  <c r="CE17" i="29"/>
  <c r="CF17" i="29" s="1"/>
  <c r="CG17" i="29" s="1"/>
  <c r="CH17" i="29" s="1"/>
  <c r="CI17" i="29" s="1"/>
  <c r="R61" i="29"/>
  <c r="R42" i="29"/>
  <c r="S70" i="29" s="1"/>
  <c r="CE15" i="29"/>
  <c r="CF15" i="29" s="1"/>
  <c r="CG15" i="29" s="1"/>
  <c r="CH15" i="29" s="1"/>
  <c r="CI15" i="29" s="1"/>
  <c r="Q58" i="29"/>
  <c r="Q60" i="29"/>
  <c r="P63" i="29"/>
  <c r="BZ20" i="29"/>
  <c r="CA20" i="29" s="1"/>
  <c r="CB20" i="29" s="1"/>
  <c r="CC20" i="29" s="1"/>
  <c r="CD20" i="29" s="1"/>
  <c r="Q47" i="29"/>
  <c r="R75" i="29" s="1"/>
  <c r="D33" i="23"/>
  <c r="K28" i="28" s="1"/>
  <c r="D28" i="28" s="1"/>
  <c r="T59" i="29" l="1"/>
  <c r="T45" i="29"/>
  <c r="U73" i="29" s="1"/>
  <c r="CO18" i="29"/>
  <c r="CP18" i="29" s="1"/>
  <c r="CQ18" i="29" s="1"/>
  <c r="CR18" i="29" s="1"/>
  <c r="CS18" i="29" s="1"/>
  <c r="CJ17" i="29"/>
  <c r="CK17" i="29" s="1"/>
  <c r="CL17" i="29" s="1"/>
  <c r="CM17" i="29" s="1"/>
  <c r="CN17" i="29" s="1"/>
  <c r="S44" i="29"/>
  <c r="T72" i="29" s="1"/>
  <c r="S61" i="29"/>
  <c r="R60" i="29"/>
  <c r="CJ15" i="29"/>
  <c r="CK15" i="29" s="1"/>
  <c r="CL15" i="29" s="1"/>
  <c r="CM15" i="29" s="1"/>
  <c r="CN15" i="29" s="1"/>
  <c r="S42" i="29"/>
  <c r="T70" i="29" s="1"/>
  <c r="U43" i="29"/>
  <c r="V71" i="29" s="1"/>
  <c r="CT16" i="29"/>
  <c r="CU16" i="29" s="1"/>
  <c r="CV16" i="29" s="1"/>
  <c r="CW16" i="29" s="1"/>
  <c r="CX16" i="29" s="1"/>
  <c r="V43" i="29" s="1"/>
  <c r="W71" i="29" s="1"/>
  <c r="Q63" i="29"/>
  <c r="R47" i="29"/>
  <c r="S75" i="29" s="1"/>
  <c r="CE20" i="29"/>
  <c r="CF20" i="29" s="1"/>
  <c r="CG20" i="29" s="1"/>
  <c r="CH20" i="29" s="1"/>
  <c r="CI20" i="29" s="1"/>
  <c r="R58" i="29"/>
  <c r="D34" i="23"/>
  <c r="K29" i="28" s="1"/>
  <c r="D29" i="28" s="1"/>
  <c r="R63" i="29" l="1"/>
  <c r="CJ20" i="29"/>
  <c r="CK20" i="29" s="1"/>
  <c r="CL20" i="29" s="1"/>
  <c r="CM20" i="29" s="1"/>
  <c r="CN20" i="29" s="1"/>
  <c r="S47" i="29"/>
  <c r="T75" i="29" s="1"/>
  <c r="U59" i="29"/>
  <c r="CT18" i="29"/>
  <c r="CU18" i="29" s="1"/>
  <c r="CV18" i="29" s="1"/>
  <c r="CW18" i="29" s="1"/>
  <c r="CX18" i="29" s="1"/>
  <c r="V45" i="29" s="1"/>
  <c r="W73" i="29" s="1"/>
  <c r="U45" i="29"/>
  <c r="V73" i="29" s="1"/>
  <c r="V59" i="29"/>
  <c r="W59" i="29"/>
  <c r="S60" i="29"/>
  <c r="CO17" i="29"/>
  <c r="CP17" i="29" s="1"/>
  <c r="CQ17" i="29" s="1"/>
  <c r="CR17" i="29" s="1"/>
  <c r="CS17" i="29" s="1"/>
  <c r="T44" i="29"/>
  <c r="U72" i="29" s="1"/>
  <c r="S58" i="29"/>
  <c r="T42" i="29"/>
  <c r="U70" i="29" s="1"/>
  <c r="CO15" i="29"/>
  <c r="CP15" i="29" s="1"/>
  <c r="CQ15" i="29" s="1"/>
  <c r="CR15" i="29" s="1"/>
  <c r="CS15" i="29" s="1"/>
  <c r="T61" i="29"/>
  <c r="D35" i="23"/>
  <c r="K30" i="28" s="1"/>
  <c r="D30" i="28" s="1"/>
  <c r="T58" i="29" l="1"/>
  <c r="U61" i="29"/>
  <c r="T60" i="29"/>
  <c r="V61" i="29"/>
  <c r="W61" i="29"/>
  <c r="CT17" i="29"/>
  <c r="CU17" i="29" s="1"/>
  <c r="CV17" i="29" s="1"/>
  <c r="CW17" i="29" s="1"/>
  <c r="CX17" i="29" s="1"/>
  <c r="V44" i="29" s="1"/>
  <c r="W72" i="29" s="1"/>
  <c r="U44" i="29"/>
  <c r="V72" i="29" s="1"/>
  <c r="S63" i="29"/>
  <c r="U42" i="29"/>
  <c r="V70" i="29" s="1"/>
  <c r="CT15" i="29"/>
  <c r="CU15" i="29" s="1"/>
  <c r="CV15" i="29" s="1"/>
  <c r="CW15" i="29" s="1"/>
  <c r="CX15" i="29" s="1"/>
  <c r="V42" i="29" s="1"/>
  <c r="W70" i="29" s="1"/>
  <c r="T47" i="29"/>
  <c r="U75" i="29" s="1"/>
  <c r="CO20" i="29"/>
  <c r="CP20" i="29" s="1"/>
  <c r="CQ20" i="29" s="1"/>
  <c r="CR20" i="29" s="1"/>
  <c r="CS20" i="29" s="1"/>
  <c r="D36" i="23"/>
  <c r="K31" i="28" s="1"/>
  <c r="D31" i="28" s="1"/>
  <c r="CT20" i="29" l="1"/>
  <c r="CU20" i="29" s="1"/>
  <c r="CV20" i="29" s="1"/>
  <c r="CW20" i="29" s="1"/>
  <c r="CX20" i="29" s="1"/>
  <c r="V47" i="29" s="1"/>
  <c r="W75" i="29" s="1"/>
  <c r="U47" i="29"/>
  <c r="V75" i="29" s="1"/>
  <c r="W58" i="29"/>
  <c r="V58" i="29"/>
  <c r="T63" i="29"/>
  <c r="U58" i="29"/>
  <c r="V60" i="29"/>
  <c r="W60" i="29"/>
  <c r="U60" i="29"/>
  <c r="D37" i="23"/>
  <c r="K32" i="28" s="1"/>
  <c r="D32" i="28" s="1"/>
  <c r="V63" i="29" l="1"/>
  <c r="W63" i="29"/>
  <c r="U63" i="29"/>
  <c r="D38" i="23"/>
  <c r="K33" i="28" s="1"/>
  <c r="D33" i="28" s="1"/>
  <c r="D39" i="23" l="1"/>
  <c r="K34" i="28" s="1"/>
  <c r="D34" i="28" s="1"/>
  <c r="D40" i="23" l="1"/>
  <c r="K35" i="28" s="1"/>
  <c r="D35" i="28" s="1"/>
  <c r="D41" i="23" l="1"/>
  <c r="K36" i="28" s="1"/>
  <c r="D36" i="28" s="1"/>
  <c r="D42" i="23" l="1"/>
  <c r="K37" i="28" s="1"/>
  <c r="D37" i="28" s="1"/>
  <c r="D43" i="23" l="1"/>
  <c r="K38" i="28" s="1"/>
  <c r="D38" i="28" s="1"/>
  <c r="D44" i="23" l="1"/>
  <c r="K39" i="28" s="1"/>
  <c r="D39" i="28" s="1"/>
  <c r="D45" i="23" l="1"/>
  <c r="K40" i="28" s="1"/>
  <c r="D40" i="28" s="1"/>
  <c r="D46" i="23" l="1"/>
  <c r="K41" i="28" s="1"/>
  <c r="D41" i="28" s="1"/>
  <c r="D47" i="23" l="1"/>
  <c r="K42" i="28" s="1"/>
  <c r="D42" i="28" s="1"/>
  <c r="D48" i="23" l="1"/>
  <c r="K43" i="28" s="1"/>
  <c r="D43" i="28" s="1"/>
  <c r="D49" i="23" l="1"/>
  <c r="K44" i="28" s="1"/>
  <c r="D44" i="28" s="1"/>
  <c r="D50" i="23" l="1"/>
  <c r="K45" i="28" s="1"/>
  <c r="D45" i="28" s="1"/>
  <c r="D51" i="23" l="1"/>
  <c r="K46" i="28" s="1"/>
  <c r="D46" i="28" s="1"/>
  <c r="D52" i="23" l="1"/>
  <c r="K47" i="28" s="1"/>
  <c r="D47" i="28" s="1"/>
  <c r="D53" i="23" l="1"/>
  <c r="K48" i="28" s="1"/>
  <c r="D48" i="28" s="1"/>
  <c r="D54" i="23" l="1"/>
  <c r="K49" i="28" s="1"/>
  <c r="D49" i="28" s="1"/>
  <c r="D55" i="23" l="1"/>
  <c r="K50" i="28" s="1"/>
  <c r="D50" i="28" s="1"/>
  <c r="D56" i="23" l="1"/>
  <c r="K51" i="28" s="1"/>
  <c r="D51" i="28" s="1"/>
  <c r="D57" i="23" l="1"/>
  <c r="K52" i="28" s="1"/>
  <c r="D52" i="28" s="1"/>
  <c r="D58" i="23" l="1"/>
  <c r="K53" i="28" s="1"/>
  <c r="D53" i="28" s="1"/>
  <c r="D59" i="23" l="1"/>
  <c r="K54" i="28" s="1"/>
  <c r="D54" i="28" s="1"/>
  <c r="D60" i="23" l="1"/>
  <c r="K55" i="28" s="1"/>
  <c r="D55" i="28" s="1"/>
  <c r="D61" i="23" l="1"/>
  <c r="K56" i="28" s="1"/>
  <c r="D56" i="28" s="1"/>
  <c r="D62" i="23" l="1"/>
  <c r="K57" i="28" s="1"/>
  <c r="D57" i="28" s="1"/>
  <c r="D63" i="23" l="1"/>
  <c r="K58" i="28" s="1"/>
  <c r="D58" i="28" s="1"/>
  <c r="D64" i="23" l="1"/>
  <c r="K59" i="28" s="1"/>
  <c r="D59" i="28" s="1"/>
  <c r="D65" i="23" l="1"/>
  <c r="K60" i="28" s="1"/>
  <c r="D60" i="28" s="1"/>
  <c r="D66" i="23" l="1"/>
  <c r="K61" i="28" s="1"/>
  <c r="D61" i="28" s="1"/>
  <c r="D67" i="23" l="1"/>
  <c r="K62" i="28" s="1"/>
  <c r="D62" i="28" s="1"/>
  <c r="D68" i="23" l="1"/>
  <c r="K63" i="28" s="1"/>
  <c r="D63" i="28" s="1"/>
  <c r="D69" i="23" l="1"/>
  <c r="K64" i="28" s="1"/>
  <c r="D64" i="28" s="1"/>
  <c r="D70" i="23" l="1"/>
  <c r="K65" i="28" s="1"/>
  <c r="D65" i="28" s="1"/>
  <c r="D71" i="23" l="1"/>
  <c r="K66" i="28" s="1"/>
  <c r="D66" i="28" s="1"/>
  <c r="D72" i="23" l="1"/>
  <c r="K67" i="28" s="1"/>
  <c r="D67" i="28" s="1"/>
  <c r="D73" i="23" l="1"/>
  <c r="K68" i="28" s="1"/>
  <c r="D68" i="28" s="1"/>
  <c r="D74" i="23" l="1"/>
  <c r="K69" i="28" s="1"/>
  <c r="D69" i="28" s="1"/>
  <c r="D75" i="23" l="1"/>
  <c r="K70" i="28" s="1"/>
  <c r="D70" i="28" s="1"/>
  <c r="D76" i="23" l="1"/>
  <c r="K71" i="28" s="1"/>
  <c r="D71" i="28" s="1"/>
  <c r="D77" i="23" l="1"/>
  <c r="K72" i="28" s="1"/>
  <c r="D72" i="28" s="1"/>
  <c r="D78" i="23" l="1"/>
  <c r="K73" i="28" s="1"/>
  <c r="D73" i="28" s="1"/>
  <c r="D79" i="23" l="1"/>
  <c r="K74" i="28" s="1"/>
  <c r="D74" i="28" s="1"/>
  <c r="D80" i="23" l="1"/>
  <c r="K75" i="28" s="1"/>
  <c r="D75" i="28" s="1"/>
  <c r="D81" i="23" l="1"/>
  <c r="K76" i="28" s="1"/>
  <c r="D76" i="28" s="1"/>
  <c r="D82" i="23" l="1"/>
  <c r="K77" i="28" s="1"/>
  <c r="D77" i="28" s="1"/>
  <c r="D83" i="23" l="1"/>
  <c r="K78" i="28" s="1"/>
  <c r="D78" i="28" s="1"/>
  <c r="D84" i="23" l="1"/>
  <c r="K79" i="28" s="1"/>
  <c r="D79" i="28" s="1"/>
  <c r="D85" i="23" l="1"/>
  <c r="K80" i="28" s="1"/>
  <c r="D80" i="28" s="1"/>
  <c r="D86" i="23" l="1"/>
  <c r="K81" i="28" s="1"/>
  <c r="D81" i="28" s="1"/>
  <c r="D87" i="23" l="1"/>
  <c r="K82" i="28" s="1"/>
  <c r="D82" i="28" s="1"/>
  <c r="D88" i="23" l="1"/>
  <c r="K83" i="28" s="1"/>
  <c r="D83" i="28" s="1"/>
  <c r="D89" i="23" l="1"/>
  <c r="K84" i="28" s="1"/>
  <c r="D84" i="28" s="1"/>
  <c r="D90" i="23" l="1"/>
  <c r="K85" i="28" s="1"/>
  <c r="D85" i="28" s="1"/>
  <c r="D91" i="23" l="1"/>
  <c r="K86" i="28" s="1"/>
  <c r="D86" i="28" s="1"/>
  <c r="D92" i="23" l="1"/>
  <c r="K87" i="28" s="1"/>
  <c r="D87" i="28" s="1"/>
  <c r="D93" i="23" l="1"/>
  <c r="K88" i="28" s="1"/>
  <c r="D88" i="28" s="1"/>
  <c r="D94" i="23" l="1"/>
  <c r="K89" i="28" s="1"/>
  <c r="D89" i="28" s="1"/>
  <c r="D95" i="23" l="1"/>
  <c r="K90" i="28" s="1"/>
  <c r="D90" i="28" s="1"/>
  <c r="D96" i="23" l="1"/>
  <c r="K91" i="28" s="1"/>
  <c r="D91" i="28" s="1"/>
  <c r="D97" i="23"/>
  <c r="K92" i="28" s="1"/>
  <c r="D92" i="28" s="1"/>
  <c r="D99" i="23" l="1"/>
  <c r="K94" i="28" s="1"/>
  <c r="D94" i="28" s="1"/>
  <c r="D98" i="23"/>
  <c r="K93" i="28" s="1"/>
  <c r="D93" i="28" s="1"/>
  <c r="D101" i="23" l="1"/>
  <c r="K96" i="28" s="1"/>
  <c r="D96" i="28" s="1"/>
  <c r="D100" i="23"/>
  <c r="K95" i="28" s="1"/>
  <c r="D95" i="28" s="1"/>
  <c r="D102" i="23" l="1"/>
  <c r="K97" i="28" s="1"/>
  <c r="D97" i="28" s="1"/>
  <c r="D103" i="23"/>
  <c r="K98" i="28" s="1"/>
  <c r="D98" i="28" s="1"/>
  <c r="D104" i="23" l="1"/>
  <c r="K99" i="28" s="1"/>
  <c r="D99" i="28" s="1"/>
  <c r="D105" i="23" l="1"/>
  <c r="K100" i="28" s="1"/>
  <c r="D100" i="28" s="1"/>
  <c r="D106" i="23" l="1"/>
  <c r="K101" i="28" s="1"/>
  <c r="D101" i="28" s="1"/>
  <c r="D107" i="23" l="1"/>
  <c r="K102" i="28" s="1"/>
  <c r="D102" i="28" s="1"/>
  <c r="D108" i="23" l="1"/>
  <c r="K103" i="28" s="1"/>
  <c r="D103" i="28" s="1"/>
  <c r="D109" i="23" l="1"/>
  <c r="K104" i="28" s="1"/>
  <c r="D104" i="28" s="1"/>
  <c r="D110" i="23" l="1"/>
  <c r="K105" i="28" s="1"/>
  <c r="D105" i="28" s="1"/>
  <c r="D111" i="23" l="1"/>
  <c r="K106" i="28" s="1"/>
  <c r="D106" i="28" s="1"/>
  <c r="D12" i="23" l="1"/>
  <c r="D7" i="23" s="1"/>
  <c r="L7" i="28" l="1"/>
  <c r="E7" i="23"/>
  <c r="E8" i="23" s="1"/>
  <c r="C32" i="29" l="1" a="1"/>
  <c r="BX34" i="29" s="1"/>
  <c r="BX35" i="29" s="1"/>
  <c r="L3" i="28"/>
  <c r="D8" i="23"/>
  <c r="K7" i="28"/>
  <c r="D7" i="28" s="1"/>
  <c r="BS34" i="29" l="1"/>
  <c r="BS35" i="29" s="1"/>
  <c r="AI34" i="29"/>
  <c r="AI35" i="29" s="1"/>
  <c r="CK34" i="29"/>
  <c r="CK35" i="29" s="1"/>
  <c r="BE34" i="29"/>
  <c r="BE35" i="29" s="1"/>
  <c r="BF34" i="29"/>
  <c r="BF35" i="29" s="1"/>
  <c r="AP34" i="29"/>
  <c r="AP35" i="29" s="1"/>
  <c r="CQ34" i="29"/>
  <c r="CQ35" i="29" s="1"/>
  <c r="AT34" i="29"/>
  <c r="AT35" i="29" s="1"/>
  <c r="Z34" i="29"/>
  <c r="Z35" i="29" s="1"/>
  <c r="BY34" i="29"/>
  <c r="BY35" i="29" s="1"/>
  <c r="CM34" i="29"/>
  <c r="CM35" i="29" s="1"/>
  <c r="AU34" i="29"/>
  <c r="AU35" i="29" s="1"/>
  <c r="CU34" i="29"/>
  <c r="CU35" i="29" s="1"/>
  <c r="CG34" i="29"/>
  <c r="CG35" i="29" s="1"/>
  <c r="CI34" i="29"/>
  <c r="CI35" i="29" s="1"/>
  <c r="AL34" i="29"/>
  <c r="AL35" i="29" s="1"/>
  <c r="N34" i="29"/>
  <c r="N35" i="29" s="1"/>
  <c r="CH34" i="29"/>
  <c r="CH35" i="29" s="1"/>
  <c r="AD34" i="29"/>
  <c r="AD35" i="29" s="1"/>
  <c r="AK34" i="29"/>
  <c r="AK35" i="29" s="1"/>
  <c r="M34" i="29"/>
  <c r="M35" i="29" s="1"/>
  <c r="BH34" i="29"/>
  <c r="BH35" i="29" s="1"/>
  <c r="U34" i="29"/>
  <c r="U35" i="29" s="1"/>
  <c r="R34" i="29"/>
  <c r="R35" i="29" s="1"/>
  <c r="O34" i="29"/>
  <c r="O35" i="29" s="1"/>
  <c r="BI34" i="29"/>
  <c r="BI35" i="29" s="1"/>
  <c r="AZ34" i="29"/>
  <c r="AZ35" i="29" s="1"/>
  <c r="V34" i="29"/>
  <c r="V35" i="29" s="1"/>
  <c r="D34" i="29"/>
  <c r="D35" i="29" s="1"/>
  <c r="AJ34" i="29"/>
  <c r="AJ35" i="29" s="1"/>
  <c r="CL34" i="29"/>
  <c r="CL35" i="29" s="1"/>
  <c r="AN34" i="29"/>
  <c r="AN35" i="29" s="1"/>
  <c r="AQ34" i="29"/>
  <c r="AQ35" i="29" s="1"/>
  <c r="CO34" i="29"/>
  <c r="CO35" i="29" s="1"/>
  <c r="AW34" i="29"/>
  <c r="AW35" i="29" s="1"/>
  <c r="AV34" i="29"/>
  <c r="AV35" i="29" s="1"/>
  <c r="BZ34" i="29"/>
  <c r="BZ35" i="29" s="1"/>
  <c r="BO34" i="29"/>
  <c r="BO35" i="29" s="1"/>
  <c r="AC34" i="29"/>
  <c r="AC35" i="29" s="1"/>
  <c r="CB34" i="29"/>
  <c r="CB35" i="29" s="1"/>
  <c r="CD34" i="29"/>
  <c r="CD35" i="29" s="1"/>
  <c r="E34" i="29"/>
  <c r="E35" i="29" s="1"/>
  <c r="CS34" i="29"/>
  <c r="CS35" i="29" s="1"/>
  <c r="CP34" i="29"/>
  <c r="CP35" i="29" s="1"/>
  <c r="BJ34" i="29"/>
  <c r="BJ35" i="29" s="1"/>
  <c r="BG34" i="29"/>
  <c r="BG35" i="29" s="1"/>
  <c r="AG34" i="29"/>
  <c r="AG35" i="29" s="1"/>
  <c r="AX34" i="29"/>
  <c r="AX35" i="29" s="1"/>
  <c r="AS34" i="29"/>
  <c r="AS35" i="29" s="1"/>
  <c r="AF34" i="29"/>
  <c r="AF35" i="29" s="1"/>
  <c r="CA34" i="29"/>
  <c r="CA35" i="29" s="1"/>
  <c r="AR34" i="29"/>
  <c r="AR35" i="29" s="1"/>
  <c r="CC34" i="29"/>
  <c r="CC35" i="29" s="1"/>
  <c r="Q34" i="29"/>
  <c r="Q35" i="29" s="1"/>
  <c r="BN34" i="29"/>
  <c r="BN35" i="29" s="1"/>
  <c r="BM34" i="29"/>
  <c r="BM35" i="29" s="1"/>
  <c r="CE34" i="29"/>
  <c r="CE35" i="29" s="1"/>
  <c r="S34" i="29"/>
  <c r="S35" i="29" s="1"/>
  <c r="CR34" i="29"/>
  <c r="CR35" i="29" s="1"/>
  <c r="CJ34" i="29"/>
  <c r="CJ35" i="29" s="1"/>
  <c r="CX34" i="29"/>
  <c r="CX35" i="29" s="1"/>
  <c r="K34" i="29"/>
  <c r="K35" i="29" s="1"/>
  <c r="BD34" i="29"/>
  <c r="BD35" i="29" s="1"/>
  <c r="BW34" i="29"/>
  <c r="BW35" i="29" s="1"/>
  <c r="BP34" i="29"/>
  <c r="BP35" i="29" s="1"/>
  <c r="H34" i="29"/>
  <c r="H35" i="29" s="1"/>
  <c r="BU34" i="29"/>
  <c r="BU35" i="29" s="1"/>
  <c r="BV34" i="29"/>
  <c r="BV35" i="29" s="1"/>
  <c r="AA34" i="29"/>
  <c r="AA35" i="29" s="1"/>
  <c r="BK34" i="29"/>
  <c r="BK35" i="29" s="1"/>
  <c r="F34" i="29"/>
  <c r="F35" i="29" s="1"/>
  <c r="BB34" i="29"/>
  <c r="BB35" i="29" s="1"/>
  <c r="CT34" i="29"/>
  <c r="CT35" i="29" s="1"/>
  <c r="X34" i="29"/>
  <c r="X35" i="29" s="1"/>
  <c r="G34" i="29"/>
  <c r="G35" i="29" s="1"/>
  <c r="AB34" i="29"/>
  <c r="AB35" i="29" s="1"/>
  <c r="T34" i="29"/>
  <c r="T35" i="29" s="1"/>
  <c r="BC34" i="29"/>
  <c r="BC35" i="29" s="1"/>
  <c r="CF34" i="29"/>
  <c r="CF35" i="29" s="1"/>
  <c r="AY34" i="29"/>
  <c r="AY35" i="29" s="1"/>
  <c r="Y34" i="29"/>
  <c r="Y35" i="29" s="1"/>
  <c r="L34" i="29"/>
  <c r="L35" i="29" s="1"/>
  <c r="AH34" i="29"/>
  <c r="AH35" i="29" s="1"/>
  <c r="C32" i="29"/>
  <c r="C19" i="29" s="1"/>
  <c r="D19" i="29" s="1"/>
  <c r="E19" i="29" s="1"/>
  <c r="F19" i="29" s="1"/>
  <c r="G19" i="29" s="1"/>
  <c r="P34" i="29"/>
  <c r="P35" i="29" s="1"/>
  <c r="D3" i="28"/>
  <c r="K3" i="28"/>
  <c r="CV34" i="29"/>
  <c r="CV35" i="29" s="1"/>
  <c r="BR34" i="29"/>
  <c r="BR35" i="29" s="1"/>
  <c r="CW34" i="29"/>
  <c r="CW35" i="29" s="1"/>
  <c r="CN34" i="29"/>
  <c r="CN35" i="29" s="1"/>
  <c r="BL34" i="29"/>
  <c r="BL35" i="29" s="1"/>
  <c r="W34" i="29"/>
  <c r="W35" i="29" s="1"/>
  <c r="BA34" i="29"/>
  <c r="BA35" i="29" s="1"/>
  <c r="BQ34" i="29"/>
  <c r="BQ35" i="29" s="1"/>
  <c r="BT34" i="29"/>
  <c r="BT35" i="29" s="1"/>
  <c r="J34" i="29"/>
  <c r="J35" i="29" s="1"/>
  <c r="AO34" i="29"/>
  <c r="AO35" i="29" s="1"/>
  <c r="AE34" i="29"/>
  <c r="AE35" i="29" s="1"/>
  <c r="AM34" i="29"/>
  <c r="AM35" i="29" s="1"/>
  <c r="I34" i="29"/>
  <c r="I35" i="29" s="1"/>
  <c r="C34" i="29" l="1"/>
  <c r="C21" i="29" s="1"/>
  <c r="D21" i="29" s="1"/>
  <c r="E21" i="29" s="1"/>
  <c r="F21" i="29" s="1"/>
  <c r="G21" i="29" s="1"/>
  <c r="H19" i="29"/>
  <c r="I19" i="29" s="1"/>
  <c r="J19" i="29" s="1"/>
  <c r="K19" i="29" s="1"/>
  <c r="L19" i="29" s="1"/>
  <c r="C46" i="29"/>
  <c r="D74" i="29" s="1"/>
  <c r="C35" i="29" l="1"/>
  <c r="C22" i="29" s="1"/>
  <c r="D22" i="29" s="1"/>
  <c r="E22" i="29" s="1"/>
  <c r="F22" i="29" s="1"/>
  <c r="G22" i="29" s="1"/>
  <c r="C49" i="29" s="1"/>
  <c r="D78" i="29" s="1"/>
  <c r="C62" i="29"/>
  <c r="M19" i="29"/>
  <c r="N19" i="29" s="1"/>
  <c r="O19" i="29" s="1"/>
  <c r="P19" i="29" s="1"/>
  <c r="Q19" i="29" s="1"/>
  <c r="D46" i="29"/>
  <c r="E74" i="29" s="1"/>
  <c r="H21" i="29"/>
  <c r="I21" i="29" s="1"/>
  <c r="J21" i="29" s="1"/>
  <c r="K21" i="29" s="1"/>
  <c r="L21" i="29" s="1"/>
  <c r="C48" i="29"/>
  <c r="D77" i="29" s="1"/>
  <c r="C51" i="29" l="1"/>
  <c r="H22" i="29"/>
  <c r="I22" i="29" s="1"/>
  <c r="J22" i="29" s="1"/>
  <c r="K22" i="29" s="1"/>
  <c r="L22" i="29" s="1"/>
  <c r="D49" i="29" s="1"/>
  <c r="C64" i="29"/>
  <c r="D62" i="29"/>
  <c r="M21" i="29"/>
  <c r="N21" i="29" s="1"/>
  <c r="O21" i="29" s="1"/>
  <c r="P21" i="29" s="1"/>
  <c r="Q21" i="29" s="1"/>
  <c r="D48" i="29"/>
  <c r="E77" i="29" s="1"/>
  <c r="R19" i="29"/>
  <c r="S19" i="29" s="1"/>
  <c r="T19" i="29" s="1"/>
  <c r="U19" i="29" s="1"/>
  <c r="V19" i="29" s="1"/>
  <c r="E46" i="29"/>
  <c r="F74" i="29" s="1"/>
  <c r="C65" i="29"/>
  <c r="C50" i="29"/>
  <c r="D50" i="29" l="1"/>
  <c r="D51" i="29" s="1"/>
  <c r="E78" i="29"/>
  <c r="M22" i="29"/>
  <c r="N22" i="29" s="1"/>
  <c r="O22" i="29" s="1"/>
  <c r="P22" i="29" s="1"/>
  <c r="Q22" i="29" s="1"/>
  <c r="R22" i="29" s="1"/>
  <c r="S22" i="29" s="1"/>
  <c r="T22" i="29" s="1"/>
  <c r="U22" i="29" s="1"/>
  <c r="V22" i="29" s="1"/>
  <c r="W19" i="29"/>
  <c r="X19" i="29" s="1"/>
  <c r="Y19" i="29" s="1"/>
  <c r="Z19" i="29" s="1"/>
  <c r="AA19" i="29" s="1"/>
  <c r="F46" i="29"/>
  <c r="G74" i="29" s="1"/>
  <c r="R21" i="29"/>
  <c r="S21" i="29" s="1"/>
  <c r="T21" i="29" s="1"/>
  <c r="U21" i="29" s="1"/>
  <c r="V21" i="29" s="1"/>
  <c r="E48" i="29"/>
  <c r="F77" i="29" s="1"/>
  <c r="D65" i="29"/>
  <c r="D64" i="29"/>
  <c r="E62" i="29"/>
  <c r="E49" i="29" l="1"/>
  <c r="W21" i="29"/>
  <c r="X21" i="29" s="1"/>
  <c r="Y21" i="29" s="1"/>
  <c r="Z21" i="29" s="1"/>
  <c r="AA21" i="29" s="1"/>
  <c r="F48" i="29"/>
  <c r="G77" i="29" s="1"/>
  <c r="F62" i="29"/>
  <c r="W22" i="29"/>
  <c r="X22" i="29" s="1"/>
  <c r="Y22" i="29" s="1"/>
  <c r="Z22" i="29" s="1"/>
  <c r="AA22" i="29" s="1"/>
  <c r="F49" i="29"/>
  <c r="G78" i="29" s="1"/>
  <c r="E64" i="29"/>
  <c r="AB19" i="29"/>
  <c r="AC19" i="29" s="1"/>
  <c r="AD19" i="29" s="1"/>
  <c r="AE19" i="29" s="1"/>
  <c r="AF19" i="29" s="1"/>
  <c r="G46" i="29"/>
  <c r="H74" i="29" s="1"/>
  <c r="E65" i="29" l="1"/>
  <c r="F78" i="29"/>
  <c r="F50" i="29"/>
  <c r="F51" i="29" s="1"/>
  <c r="E50" i="29"/>
  <c r="E51" i="29" s="1"/>
  <c r="AB22" i="29"/>
  <c r="AC22" i="29" s="1"/>
  <c r="AD22" i="29" s="1"/>
  <c r="AE22" i="29" s="1"/>
  <c r="AF22" i="29" s="1"/>
  <c r="G49" i="29"/>
  <c r="AG19" i="29"/>
  <c r="AH19" i="29" s="1"/>
  <c r="AI19" i="29" s="1"/>
  <c r="AJ19" i="29" s="1"/>
  <c r="AK19" i="29" s="1"/>
  <c r="H46" i="29"/>
  <c r="I74" i="29" s="1"/>
  <c r="AB21" i="29"/>
  <c r="AC21" i="29" s="1"/>
  <c r="AD21" i="29" s="1"/>
  <c r="AE21" i="29" s="1"/>
  <c r="AF21" i="29" s="1"/>
  <c r="G48" i="29"/>
  <c r="H77" i="29" s="1"/>
  <c r="G62" i="29"/>
  <c r="F64" i="29"/>
  <c r="F65" i="29"/>
  <c r="G50" i="29" l="1"/>
  <c r="G51" i="29" s="1"/>
  <c r="H78" i="29"/>
  <c r="AG21" i="29"/>
  <c r="AH21" i="29" s="1"/>
  <c r="AI21" i="29" s="1"/>
  <c r="AJ21" i="29" s="1"/>
  <c r="AK21" i="29" s="1"/>
  <c r="H48" i="29"/>
  <c r="I77" i="29" s="1"/>
  <c r="G64" i="29"/>
  <c r="H62" i="29"/>
  <c r="AL19" i="29"/>
  <c r="AM19" i="29" s="1"/>
  <c r="AN19" i="29" s="1"/>
  <c r="AO19" i="29" s="1"/>
  <c r="AP19" i="29" s="1"/>
  <c r="I46" i="29"/>
  <c r="J74" i="29" s="1"/>
  <c r="G65" i="29"/>
  <c r="AG22" i="29"/>
  <c r="AH22" i="29" s="1"/>
  <c r="AI22" i="29" s="1"/>
  <c r="AJ22" i="29" s="1"/>
  <c r="AK22" i="29" s="1"/>
  <c r="H49" i="29"/>
  <c r="I78" i="29" s="1"/>
  <c r="H65" i="29" l="1"/>
  <c r="AL22" i="29"/>
  <c r="AM22" i="29" s="1"/>
  <c r="AN22" i="29" s="1"/>
  <c r="AO22" i="29" s="1"/>
  <c r="AP22" i="29" s="1"/>
  <c r="I49" i="29"/>
  <c r="H50" i="29"/>
  <c r="H51" i="29" s="1"/>
  <c r="H64" i="29"/>
  <c r="AQ19" i="29"/>
  <c r="AR19" i="29" s="1"/>
  <c r="AS19" i="29" s="1"/>
  <c r="AT19" i="29" s="1"/>
  <c r="AU19" i="29" s="1"/>
  <c r="J46" i="29"/>
  <c r="K74" i="29" s="1"/>
  <c r="I62" i="29"/>
  <c r="AL21" i="29"/>
  <c r="AM21" i="29" s="1"/>
  <c r="AN21" i="29" s="1"/>
  <c r="AO21" i="29" s="1"/>
  <c r="AP21" i="29" s="1"/>
  <c r="I48" i="29"/>
  <c r="J77" i="29" s="1"/>
  <c r="I50" i="29" l="1"/>
  <c r="I51" i="29" s="1"/>
  <c r="J78" i="29"/>
  <c r="AQ21" i="29"/>
  <c r="AR21" i="29" s="1"/>
  <c r="AS21" i="29" s="1"/>
  <c r="AT21" i="29" s="1"/>
  <c r="AU21" i="29" s="1"/>
  <c r="J48" i="29"/>
  <c r="K77" i="29" s="1"/>
  <c r="I64" i="29"/>
  <c r="I65" i="29"/>
  <c r="AQ22" i="29"/>
  <c r="AR22" i="29" s="1"/>
  <c r="AS22" i="29" s="1"/>
  <c r="AT22" i="29" s="1"/>
  <c r="AU22" i="29" s="1"/>
  <c r="J49" i="29"/>
  <c r="J62" i="29"/>
  <c r="AV19" i="29"/>
  <c r="AW19" i="29" s="1"/>
  <c r="AX19" i="29" s="1"/>
  <c r="AY19" i="29" s="1"/>
  <c r="AZ19" i="29" s="1"/>
  <c r="K46" i="29"/>
  <c r="L74" i="29" s="1"/>
  <c r="J50" i="29" l="1"/>
  <c r="J51" i="29" s="1"/>
  <c r="K78" i="29"/>
  <c r="BA19" i="29"/>
  <c r="BB19" i="29" s="1"/>
  <c r="BC19" i="29" s="1"/>
  <c r="BD19" i="29" s="1"/>
  <c r="BE19" i="29" s="1"/>
  <c r="L46" i="29"/>
  <c r="M74" i="29" s="1"/>
  <c r="J65" i="29"/>
  <c r="J64" i="29"/>
  <c r="K62" i="29"/>
  <c r="AV22" i="29"/>
  <c r="AW22" i="29" s="1"/>
  <c r="AX22" i="29" s="1"/>
  <c r="AY22" i="29" s="1"/>
  <c r="AZ22" i="29" s="1"/>
  <c r="K49" i="29"/>
  <c r="AV21" i="29"/>
  <c r="AW21" i="29" s="1"/>
  <c r="AX21" i="29" s="1"/>
  <c r="AY21" i="29" s="1"/>
  <c r="AZ21" i="29" s="1"/>
  <c r="K48" i="29"/>
  <c r="L77" i="29" s="1"/>
  <c r="K50" i="29" l="1"/>
  <c r="K51" i="29" s="1"/>
  <c r="L78" i="29"/>
  <c r="K64" i="29"/>
  <c r="K65" i="29"/>
  <c r="BA21" i="29"/>
  <c r="BB21" i="29" s="1"/>
  <c r="BC21" i="29" s="1"/>
  <c r="BD21" i="29" s="1"/>
  <c r="BE21" i="29" s="1"/>
  <c r="L48" i="29"/>
  <c r="M77" i="29" s="1"/>
  <c r="BA22" i="29"/>
  <c r="BB22" i="29" s="1"/>
  <c r="BC22" i="29" s="1"/>
  <c r="BD22" i="29" s="1"/>
  <c r="BE22" i="29" s="1"/>
  <c r="L49" i="29"/>
  <c r="L62" i="29"/>
  <c r="BF19" i="29"/>
  <c r="BG19" i="29" s="1"/>
  <c r="BH19" i="29" s="1"/>
  <c r="BI19" i="29" s="1"/>
  <c r="BJ19" i="29" s="1"/>
  <c r="M46" i="29"/>
  <c r="N74" i="29" s="1"/>
  <c r="L50" i="29" l="1"/>
  <c r="L51" i="29" s="1"/>
  <c r="M78" i="29"/>
  <c r="M62" i="29"/>
  <c r="BK19" i="29"/>
  <c r="BL19" i="29" s="1"/>
  <c r="BM19" i="29" s="1"/>
  <c r="BN19" i="29" s="1"/>
  <c r="BO19" i="29" s="1"/>
  <c r="N46" i="29"/>
  <c r="O74" i="29" s="1"/>
  <c r="L64" i="29"/>
  <c r="BF21" i="29"/>
  <c r="BG21" i="29" s="1"/>
  <c r="BH21" i="29" s="1"/>
  <c r="BI21" i="29" s="1"/>
  <c r="BJ21" i="29" s="1"/>
  <c r="M48" i="29"/>
  <c r="N77" i="29" s="1"/>
  <c r="L65" i="29"/>
  <c r="BF22" i="29"/>
  <c r="BG22" i="29" s="1"/>
  <c r="BH22" i="29" s="1"/>
  <c r="BI22" i="29" s="1"/>
  <c r="BJ22" i="29" s="1"/>
  <c r="M49" i="29"/>
  <c r="M50" i="29" l="1"/>
  <c r="M51" i="29" s="1"/>
  <c r="N78" i="29"/>
  <c r="BK21" i="29"/>
  <c r="BL21" i="29" s="1"/>
  <c r="BM21" i="29" s="1"/>
  <c r="BN21" i="29" s="1"/>
  <c r="BO21" i="29" s="1"/>
  <c r="N48" i="29"/>
  <c r="O77" i="29" s="1"/>
  <c r="N62" i="29"/>
  <c r="M65" i="29"/>
  <c r="BK22" i="29"/>
  <c r="BL22" i="29" s="1"/>
  <c r="BM22" i="29" s="1"/>
  <c r="BN22" i="29" s="1"/>
  <c r="BO22" i="29" s="1"/>
  <c r="N49" i="29"/>
  <c r="BP19" i="29"/>
  <c r="BQ19" i="29" s="1"/>
  <c r="BR19" i="29" s="1"/>
  <c r="BS19" i="29" s="1"/>
  <c r="BT19" i="29" s="1"/>
  <c r="O46" i="29"/>
  <c r="P74" i="29" s="1"/>
  <c r="M64" i="29"/>
  <c r="N50" i="29" l="1"/>
  <c r="N51" i="29" s="1"/>
  <c r="O78" i="29"/>
  <c r="BP22" i="29"/>
  <c r="BQ22" i="29" s="1"/>
  <c r="BR22" i="29" s="1"/>
  <c r="BS22" i="29" s="1"/>
  <c r="BT22" i="29" s="1"/>
  <c r="O49" i="29"/>
  <c r="O62" i="29"/>
  <c r="BU19" i="29"/>
  <c r="BV19" i="29" s="1"/>
  <c r="BW19" i="29" s="1"/>
  <c r="BX19" i="29" s="1"/>
  <c r="BY19" i="29" s="1"/>
  <c r="P46" i="29"/>
  <c r="Q74" i="29" s="1"/>
  <c r="N64" i="29"/>
  <c r="N65" i="29"/>
  <c r="BP21" i="29"/>
  <c r="BQ21" i="29" s="1"/>
  <c r="BR21" i="29" s="1"/>
  <c r="BS21" i="29" s="1"/>
  <c r="BT21" i="29" s="1"/>
  <c r="O48" i="29"/>
  <c r="P77" i="29" s="1"/>
  <c r="O50" i="29" l="1"/>
  <c r="O51" i="29" s="1"/>
  <c r="P78" i="29"/>
  <c r="BU21" i="29"/>
  <c r="BV21" i="29" s="1"/>
  <c r="BW21" i="29" s="1"/>
  <c r="BX21" i="29" s="1"/>
  <c r="BY21" i="29" s="1"/>
  <c r="P48" i="29"/>
  <c r="Q77" i="29" s="1"/>
  <c r="O64" i="29"/>
  <c r="P62" i="29"/>
  <c r="BZ19" i="29"/>
  <c r="CA19" i="29" s="1"/>
  <c r="CB19" i="29" s="1"/>
  <c r="CC19" i="29" s="1"/>
  <c r="CD19" i="29" s="1"/>
  <c r="Q46" i="29"/>
  <c r="R74" i="29" s="1"/>
  <c r="O65" i="29"/>
  <c r="BU22" i="29"/>
  <c r="BV22" i="29" s="1"/>
  <c r="BW22" i="29" s="1"/>
  <c r="BX22" i="29" s="1"/>
  <c r="BY22" i="29" s="1"/>
  <c r="P49" i="29"/>
  <c r="Q78" i="29" s="1"/>
  <c r="CE19" i="29" l="1"/>
  <c r="CF19" i="29" s="1"/>
  <c r="CG19" i="29" s="1"/>
  <c r="CH19" i="29" s="1"/>
  <c r="CI19" i="29" s="1"/>
  <c r="R46" i="29"/>
  <c r="S74" i="29" s="1"/>
  <c r="P65" i="29"/>
  <c r="BZ22" i="29"/>
  <c r="CA22" i="29" s="1"/>
  <c r="CB22" i="29" s="1"/>
  <c r="CC22" i="29" s="1"/>
  <c r="CD22" i="29" s="1"/>
  <c r="Q49" i="29"/>
  <c r="R78" i="29" s="1"/>
  <c r="P50" i="29"/>
  <c r="P51" i="29" s="1"/>
  <c r="P64" i="29"/>
  <c r="Q62" i="29"/>
  <c r="BZ21" i="29"/>
  <c r="CA21" i="29" s="1"/>
  <c r="CB21" i="29" s="1"/>
  <c r="CC21" i="29" s="1"/>
  <c r="CD21" i="29" s="1"/>
  <c r="Q48" i="29"/>
  <c r="R77" i="29" s="1"/>
  <c r="Q64" i="29" l="1"/>
  <c r="CE22" i="29"/>
  <c r="CF22" i="29" s="1"/>
  <c r="CG22" i="29" s="1"/>
  <c r="CH22" i="29" s="1"/>
  <c r="CI22" i="29" s="1"/>
  <c r="R49" i="29"/>
  <c r="Q65" i="29"/>
  <c r="CE21" i="29"/>
  <c r="CF21" i="29" s="1"/>
  <c r="CG21" i="29" s="1"/>
  <c r="CH21" i="29" s="1"/>
  <c r="CI21" i="29" s="1"/>
  <c r="R48" i="29"/>
  <c r="S77" i="29" s="1"/>
  <c r="Q50" i="29"/>
  <c r="Q51" i="29" s="1"/>
  <c r="R62" i="29"/>
  <c r="CJ19" i="29"/>
  <c r="CK19" i="29" s="1"/>
  <c r="CL19" i="29" s="1"/>
  <c r="CM19" i="29" s="1"/>
  <c r="CN19" i="29" s="1"/>
  <c r="S46" i="29"/>
  <c r="T74" i="29" s="1"/>
  <c r="R50" i="29" l="1"/>
  <c r="R51" i="29" s="1"/>
  <c r="S78" i="29"/>
  <c r="S62" i="29"/>
  <c r="CJ22" i="29"/>
  <c r="CK22" i="29" s="1"/>
  <c r="CL22" i="29" s="1"/>
  <c r="CM22" i="29" s="1"/>
  <c r="CN22" i="29" s="1"/>
  <c r="S49" i="29"/>
  <c r="T78" i="29" s="1"/>
  <c r="R64" i="29"/>
  <c r="CO19" i="29"/>
  <c r="CP19" i="29" s="1"/>
  <c r="CQ19" i="29" s="1"/>
  <c r="CR19" i="29" s="1"/>
  <c r="CS19" i="29" s="1"/>
  <c r="T46" i="29"/>
  <c r="U74" i="29" s="1"/>
  <c r="R65" i="29"/>
  <c r="CJ21" i="29"/>
  <c r="CK21" i="29" s="1"/>
  <c r="CL21" i="29" s="1"/>
  <c r="CM21" i="29" s="1"/>
  <c r="CN21" i="29" s="1"/>
  <c r="S48" i="29"/>
  <c r="T77" i="29" s="1"/>
  <c r="CT19" i="29" l="1"/>
  <c r="CU19" i="29" s="1"/>
  <c r="CV19" i="29" s="1"/>
  <c r="CW19" i="29" s="1"/>
  <c r="CX19" i="29" s="1"/>
  <c r="V46" i="29" s="1"/>
  <c r="W74" i="29" s="1"/>
  <c r="U46" i="29"/>
  <c r="V74" i="29" s="1"/>
  <c r="S64" i="29"/>
  <c r="S65" i="29"/>
  <c r="CO21" i="29"/>
  <c r="CP21" i="29" s="1"/>
  <c r="CQ21" i="29" s="1"/>
  <c r="CR21" i="29" s="1"/>
  <c r="CS21" i="29" s="1"/>
  <c r="T48" i="29"/>
  <c r="U77" i="29" s="1"/>
  <c r="S50" i="29"/>
  <c r="S51" i="29" s="1"/>
  <c r="CO22" i="29"/>
  <c r="CP22" i="29" s="1"/>
  <c r="CQ22" i="29" s="1"/>
  <c r="CR22" i="29" s="1"/>
  <c r="CS22" i="29" s="1"/>
  <c r="T49" i="29"/>
  <c r="T62" i="29"/>
  <c r="T50" i="29" l="1"/>
  <c r="T51" i="29" s="1"/>
  <c r="U78" i="29"/>
  <c r="CT22" i="29"/>
  <c r="CU22" i="29" s="1"/>
  <c r="CV22" i="29" s="1"/>
  <c r="CW22" i="29" s="1"/>
  <c r="CX22" i="29" s="1"/>
  <c r="V49" i="29" s="1"/>
  <c r="U49" i="29"/>
  <c r="T64" i="29"/>
  <c r="T65" i="29"/>
  <c r="U62" i="29"/>
  <c r="CT21" i="29"/>
  <c r="CU21" i="29" s="1"/>
  <c r="CV21" i="29" s="1"/>
  <c r="CW21" i="29" s="1"/>
  <c r="CX21" i="29" s="1"/>
  <c r="V48" i="29" s="1"/>
  <c r="U48" i="29"/>
  <c r="V77" i="29" s="1"/>
  <c r="V62" i="29"/>
  <c r="W62" i="29"/>
  <c r="U50" i="29" l="1"/>
  <c r="U51" i="29" s="1"/>
  <c r="V78" i="29"/>
  <c r="W49" i="29"/>
  <c r="W78" i="29"/>
  <c r="W48" i="29"/>
  <c r="F21" i="25" s="1"/>
  <c r="F22" i="25" s="1"/>
  <c r="W77" i="29"/>
  <c r="U64" i="29"/>
  <c r="V64" i="29"/>
  <c r="W64" i="29"/>
  <c r="U65" i="29"/>
  <c r="V50" i="29"/>
  <c r="V65" i="29"/>
  <c r="W65" i="29"/>
  <c r="F23" i="25" l="1"/>
  <c r="F24" i="25" s="1"/>
  <c r="C35" i="25" a="1"/>
  <c r="E50" i="25" s="1"/>
  <c r="V51" i="29"/>
  <c r="D35" i="25" s="1" a="1"/>
  <c r="F29" i="25" l="1"/>
  <c r="E53" i="25"/>
  <c r="E37" i="25"/>
  <c r="E39" i="25"/>
  <c r="E46" i="25"/>
  <c r="C35" i="25"/>
  <c r="E35" i="25" s="1"/>
  <c r="E48" i="25"/>
  <c r="E54" i="25"/>
  <c r="E45" i="25"/>
  <c r="E36" i="25"/>
  <c r="E42" i="25"/>
  <c r="E49" i="25"/>
  <c r="E47" i="25"/>
  <c r="E51" i="25"/>
  <c r="E38" i="25"/>
  <c r="E43" i="25"/>
  <c r="E44" i="25"/>
  <c r="E52" i="25"/>
  <c r="E41" i="25"/>
  <c r="E40" i="25"/>
  <c r="D35" i="25"/>
  <c r="F37" i="25"/>
  <c r="F50" i="25"/>
  <c r="F41" i="25"/>
  <c r="F38" i="25"/>
  <c r="F48" i="25"/>
  <c r="F45" i="25"/>
  <c r="F46" i="25"/>
  <c r="F39" i="25"/>
  <c r="F49" i="25"/>
  <c r="F54" i="25"/>
  <c r="F36" i="25"/>
  <c r="F43" i="25"/>
  <c r="F51" i="25"/>
  <c r="F53" i="25"/>
  <c r="F44" i="25"/>
  <c r="F47" i="25"/>
  <c r="F42" i="25"/>
  <c r="F40" i="25"/>
  <c r="F52" i="25"/>
  <c r="E56" i="25" l="1"/>
  <c r="E55" i="25" s="1"/>
  <c r="C56" i="25"/>
  <c r="C55" i="25" s="1"/>
  <c r="F35" i="25"/>
  <c r="F56" i="25" s="1"/>
  <c r="F55" i="25" s="1"/>
  <c r="D56" i="25"/>
  <c r="D55"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 - Allan Bechsgaard</author>
    <author>Lea Ravnkilde Møller</author>
  </authors>
  <commentList>
    <comment ref="M5" authorId="0" shapeId="0" xr:uid="{8C9A3667-A1D0-433E-9DC7-96C6C5EF93FB}">
      <text>
        <r>
          <rPr>
            <b/>
            <sz val="9"/>
            <color indexed="81"/>
            <rFont val="Tahoma"/>
            <family val="2"/>
          </rPr>
          <t>Indtast dato for udarbejdelse af projektplan og beregningsark</t>
        </r>
      </text>
    </comment>
    <comment ref="E10" authorId="0" shapeId="0" xr:uid="{88B07E25-AF9E-463F-8501-3ADA47E7E116}">
      <text>
        <r>
          <rPr>
            <b/>
            <sz val="9"/>
            <color indexed="81"/>
            <rFont val="Tahoma"/>
            <family val="2"/>
          </rPr>
          <t>Indtast kvitteringsnummer, der fremgår af ansøgningsskemaet</t>
        </r>
      </text>
    </comment>
    <comment ref="K10" authorId="0" shapeId="0" xr:uid="{EE2A982E-6C2B-4D5C-98A4-FEB3863C3606}">
      <text>
        <r>
          <rPr>
            <b/>
            <sz val="9"/>
            <color indexed="81"/>
            <rFont val="Tahoma"/>
            <family val="2"/>
          </rPr>
          <t>Navn på projektejer</t>
        </r>
      </text>
    </comment>
    <comment ref="E11" authorId="0" shapeId="0" xr:uid="{16CFC285-F999-4118-B55C-B6EBB316D991}">
      <text>
        <r>
          <rPr>
            <b/>
            <sz val="9"/>
            <color indexed="81"/>
            <rFont val="Tahoma"/>
            <family val="2"/>
          </rPr>
          <t>Vælg ansøgningsrunde på listen</t>
        </r>
      </text>
    </comment>
    <comment ref="K11" authorId="0" shapeId="0" xr:uid="{684B9D3C-7226-415D-AEE2-53B154A02A8A}">
      <text>
        <r>
          <rPr>
            <b/>
            <sz val="9"/>
            <color indexed="81"/>
            <rFont val="Tahoma"/>
            <family val="2"/>
          </rPr>
          <t>Kontaktperson hos projektejer</t>
        </r>
      </text>
    </comment>
    <comment ref="E12" authorId="0" shapeId="0" xr:uid="{C2DF9E2D-8FE7-4190-BF0D-508205526FE0}">
      <text>
        <r>
          <rPr>
            <b/>
            <sz val="9"/>
            <color indexed="81"/>
            <rFont val="Tahoma"/>
            <family val="2"/>
          </rPr>
          <t>Indtast titel/navn på projekt. Skal svarer til projekttitel fra ansøgning.</t>
        </r>
      </text>
    </comment>
    <comment ref="K12" authorId="0" shapeId="0" xr:uid="{E4E50031-D09B-465A-9F72-759A4BB942B0}">
      <text>
        <r>
          <rPr>
            <b/>
            <sz val="9"/>
            <color indexed="81"/>
            <rFont val="Tahoma"/>
            <family val="2"/>
          </rPr>
          <t>Telefonummer til kontaktperson</t>
        </r>
      </text>
    </comment>
    <comment ref="E13" authorId="0" shapeId="0" xr:uid="{D8062ECF-9B6C-41DC-8938-CB9C1800D15A}">
      <text>
        <r>
          <rPr>
            <b/>
            <sz val="9"/>
            <color indexed="81"/>
            <rFont val="Tahoma"/>
            <family val="2"/>
          </rPr>
          <t>Indtast adressen for projektarealets beliggenhed.</t>
        </r>
      </text>
    </comment>
    <comment ref="K13" authorId="0" shapeId="0" xr:uid="{D691C244-402D-4FB8-9B2E-6069633B179A}">
      <text>
        <r>
          <rPr>
            <b/>
            <sz val="9"/>
            <color indexed="81"/>
            <rFont val="Tahoma"/>
            <family val="2"/>
          </rPr>
          <t>E-mail-adresse til kontaktperson</t>
        </r>
      </text>
    </comment>
    <comment ref="E14" authorId="0" shapeId="0" xr:uid="{E1668CEF-67EB-4AE6-8A13-C1049E3673C7}">
      <text>
        <r>
          <rPr>
            <b/>
            <sz val="9"/>
            <color indexed="81"/>
            <rFont val="Tahoma"/>
            <family val="2"/>
          </rPr>
          <t>Areal for det samlede projekt</t>
        </r>
      </text>
    </comment>
    <comment ref="E15" authorId="1" shapeId="0" xr:uid="{91561EC2-CA71-4D58-B7D0-7430D387AF91}">
      <text>
        <r>
          <rPr>
            <sz val="9"/>
            <color indexed="81"/>
            <rFont val="Tahoma"/>
            <family val="2"/>
          </rPr>
          <t xml:space="preserve">det samlede areal med tørv der indgår i nedenstående beregningsgrundlag
</t>
        </r>
      </text>
    </comment>
    <comment ref="E16" authorId="0" shapeId="0" xr:uid="{14D0D52B-D564-43BE-B509-3CEFBCCAE35A}">
      <text>
        <r>
          <rPr>
            <b/>
            <sz val="9"/>
            <color indexed="81"/>
            <rFont val="Tahoma"/>
            <family val="2"/>
          </rPr>
          <t xml:space="preserve">Årstal hvor projektet er gennemført og vådlagt </t>
        </r>
      </text>
    </comment>
    <comment ref="E18" authorId="0" shapeId="0" xr:uid="{64090AA0-4B9F-471A-BC73-12B0A26286BF}">
      <text>
        <r>
          <rPr>
            <b/>
            <sz val="9"/>
            <color indexed="81"/>
            <rFont val="Tahoma"/>
            <family val="2"/>
          </rPr>
          <t>Modelusikkerhed er forudbestemt af KSF</t>
        </r>
      </text>
    </comment>
    <comment ref="E19" authorId="0" shapeId="0" xr:uid="{A890A67F-A07B-4A21-B72B-227EE4CE074D}">
      <text>
        <r>
          <rPr>
            <b/>
            <sz val="9"/>
            <color indexed="81"/>
            <rFont val="Tahoma"/>
            <family val="2"/>
          </rPr>
          <t>Buffer er forudbestemt af KSF</t>
        </r>
      </text>
    </comment>
    <comment ref="E27" authorId="1" shapeId="0" xr:uid="{C19610E8-22DF-42AE-BF13-1F0DB997D3BA}">
      <text>
        <r>
          <rPr>
            <b/>
            <sz val="9"/>
            <color indexed="81"/>
            <rFont val="Tahoma"/>
            <family val="2"/>
          </rPr>
          <t>Indtast areal for den pågældende arealkategori og under den målte kulstofklasse - for fordelingen af arealet før vandstandshævningen.</t>
        </r>
      </text>
    </comment>
    <comment ref="I27" authorId="1" shapeId="0" xr:uid="{6569AB3F-8FE9-4159-A09D-60FF46EF778D}">
      <text>
        <r>
          <rPr>
            <sz val="9"/>
            <color indexed="81"/>
            <rFont val="Tahoma"/>
            <family val="2"/>
          </rPr>
          <t xml:space="preserve">Plads til "fritekst" eller notering af evt. bemærkning til arealkategorien for førvandstanden </t>
        </r>
      </text>
    </comment>
    <comment ref="I40" authorId="1" shapeId="0" xr:uid="{79D9698D-E20C-4BD0-9FAE-C5BBFD1141CF}">
      <text>
        <r>
          <rPr>
            <sz val="9"/>
            <color indexed="81"/>
            <rFont val="Tahoma"/>
            <family val="2"/>
          </rPr>
          <t xml:space="preserve">Plads til "fritekst" eller notering af evt. bemærkning til arealkategorien for eftervandstanden </t>
        </r>
      </text>
    </comment>
    <comment ref="E41" authorId="1" shapeId="0" xr:uid="{00EC31C1-1202-4FFA-A8EF-65DCDE46412B}">
      <text>
        <r>
          <rPr>
            <b/>
            <sz val="9"/>
            <color indexed="81"/>
            <rFont val="Tahoma"/>
            <family val="2"/>
          </rPr>
          <t>Indtast areal for den pågældende arealkategori og under den målte kulstofklasse - for delt på kommende arealkategorier efter vandstandshævningen.</t>
        </r>
      </text>
    </comment>
    <comment ref="E50" authorId="0" shapeId="0" xr:uid="{291B8935-BFB9-4881-92D8-DDEC1C0454EC}">
      <text>
        <r>
          <rPr>
            <b/>
            <sz val="9"/>
            <color indexed="81"/>
            <rFont val="Tahoma"/>
            <family val="2"/>
          </rPr>
          <t xml:space="preserve">Skal være "0" - Kontrol af at sum af angivet areal for nuværende anvendelse stemmer med angivet projektareal </t>
        </r>
        <r>
          <rPr>
            <sz val="9"/>
            <color indexed="81"/>
            <rFont val="Tahoma"/>
            <family val="2"/>
          </rPr>
          <t xml:space="preserve">
</t>
        </r>
      </text>
    </comment>
    <comment ref="L64" authorId="1" shapeId="0" xr:uid="{5F19EBD9-5D32-4846-8F83-BBFDBEBBFD7F}">
      <text>
        <r>
          <rPr>
            <sz val="9"/>
            <color indexed="81"/>
            <rFont val="Tahoma"/>
            <family val="2"/>
          </rPr>
          <t xml:space="preserve">Plads til "fritekst" eller notering af evt. bemærkning til tørvedybden eller vandstanden før eller efter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<sst xmlns="http://schemas.openxmlformats.org/spreadsheetml/2006/main" count="1427" uniqueCount="381">
  <si>
    <t xml:space="preserve">Tids beregning </t>
  </si>
  <si>
    <t>cm</t>
  </si>
  <si>
    <t xml:space="preserve">Førtilstand </t>
  </si>
  <si>
    <t>CO2-C</t>
  </si>
  <si>
    <t>Eftertilstand</t>
  </si>
  <si>
    <t>Mg C/ha/år</t>
  </si>
  <si>
    <t xml:space="preserve">Den årlige mængde undgået udledning CO2 </t>
  </si>
  <si>
    <t>tons CO2/ha/år</t>
  </si>
  <si>
    <t>m</t>
  </si>
  <si>
    <t>Eftervandstand (GWTmin)</t>
  </si>
  <si>
    <t xml:space="preserve">areal </t>
  </si>
  <si>
    <t>ha</t>
  </si>
  <si>
    <t xml:space="preserve">cm </t>
  </si>
  <si>
    <t xml:space="preserve">konstant </t>
  </si>
  <si>
    <t>OC%</t>
  </si>
  <si>
    <t xml:space="preserve">Tørvedybden </t>
  </si>
  <si>
    <t>Beregning af førtilstand</t>
  </si>
  <si>
    <t>0-30</t>
  </si>
  <si>
    <t>30-31</t>
  </si>
  <si>
    <t>32-64</t>
  </si>
  <si>
    <t>korrigering af førvandstand</t>
  </si>
  <si>
    <t xml:space="preserve">Dybdelag </t>
  </si>
  <si>
    <t>64-96</t>
  </si>
  <si>
    <t xml:space="preserve">Bilag 1 </t>
  </si>
  <si>
    <t>Tabel 3 og Tabel 6 med volumenvægte der anvendes i opgørelserne (Olesen et al., 2019).</t>
  </si>
  <si>
    <t>Kulstof (%C)</t>
  </si>
  <si>
    <t>6%-12%</t>
  </si>
  <si>
    <t>&gt;12%</t>
  </si>
  <si>
    <t>6-12%</t>
  </si>
  <si>
    <t>Vårbyg</t>
  </si>
  <si>
    <t>Permanentgræs, norm udb</t>
  </si>
  <si>
    <t>Permant græs (MVJ)</t>
  </si>
  <si>
    <t>Volumenvægt</t>
  </si>
  <si>
    <t>g/cm3</t>
  </si>
  <si>
    <t xml:space="preserve">mellemregning </t>
  </si>
  <si>
    <t xml:space="preserve">kontrol </t>
  </si>
  <si>
    <t>mellemregninger</t>
  </si>
  <si>
    <t>reference</t>
  </si>
  <si>
    <t>bilag 1, tabel 6</t>
  </si>
  <si>
    <t>0-31</t>
  </si>
  <si>
    <t>tons/ha</t>
  </si>
  <si>
    <t xml:space="preserve">resultatet </t>
  </si>
  <si>
    <t>sum</t>
  </si>
  <si>
    <t>bilag 1, tabel 3</t>
  </si>
  <si>
    <t>tons C/ha</t>
  </si>
  <si>
    <r>
      <t>CO2</t>
    </r>
    <r>
      <rPr>
        <b/>
        <vertAlign val="subscript"/>
        <sz val="12"/>
        <color theme="1"/>
        <rFont val="Aptos Narrow"/>
        <family val="2"/>
        <scheme val="minor"/>
      </rPr>
      <t xml:space="preserve">førtilstand </t>
    </r>
  </si>
  <si>
    <t xml:space="preserve">Beregning af eftertilstand </t>
  </si>
  <si>
    <t>variabel</t>
  </si>
  <si>
    <t>30-100</t>
  </si>
  <si>
    <t xml:space="preserve">Udregning af mængden nedbrydelig C for eftertilstanden </t>
  </si>
  <si>
    <t>Resultatet</t>
  </si>
  <si>
    <r>
      <t>CO2</t>
    </r>
    <r>
      <rPr>
        <b/>
        <vertAlign val="subscript"/>
        <sz val="12"/>
        <color theme="1"/>
        <rFont val="Aptos Narrow"/>
        <family val="2"/>
        <scheme val="minor"/>
      </rPr>
      <t xml:space="preserve">eftertilstand </t>
    </r>
  </si>
  <si>
    <r>
      <t>CO2</t>
    </r>
    <r>
      <rPr>
        <b/>
        <vertAlign val="subscript"/>
        <sz val="12"/>
        <color theme="1"/>
        <rFont val="Aptos Narrow"/>
        <family val="2"/>
        <scheme val="minor"/>
      </rPr>
      <t xml:space="preserve">nedbrudt_pot </t>
    </r>
  </si>
  <si>
    <t>Molykolær ratio</t>
  </si>
  <si>
    <t>CO2</t>
  </si>
  <si>
    <t>År</t>
  </si>
  <si>
    <t xml:space="preserve">For det samlede projekt </t>
  </si>
  <si>
    <t>tons CO2/år</t>
  </si>
  <si>
    <t>år</t>
  </si>
  <si>
    <t>Areal</t>
  </si>
  <si>
    <t>Kg/år</t>
  </si>
  <si>
    <t>Stamdata og projektplan</t>
  </si>
  <si>
    <t>Dato (udfyldt):</t>
  </si>
  <si>
    <t>dd-mm-år</t>
  </si>
  <si>
    <t>Projekt-Kvitteringsnummer:</t>
  </si>
  <si>
    <t>Projektejer:</t>
  </si>
  <si>
    <t>Ansøgningsrunde:</t>
  </si>
  <si>
    <t>Kontaktperson:</t>
  </si>
  <si>
    <t>Projekttitel:</t>
  </si>
  <si>
    <t>Tlf.</t>
  </si>
  <si>
    <t>Lokalitet (adresse):</t>
  </si>
  <si>
    <t>E-mail:</t>
  </si>
  <si>
    <t>Startår for projekt:</t>
  </si>
  <si>
    <t>Projektperiode (år)</t>
  </si>
  <si>
    <t>Modelusikkerhed</t>
  </si>
  <si>
    <t>Buffer</t>
  </si>
  <si>
    <t>(ha)</t>
  </si>
  <si>
    <t>I alt</t>
  </si>
  <si>
    <t>Arealkontrol:</t>
  </si>
  <si>
    <t>Landbrugsareal i omdrift</t>
  </si>
  <si>
    <t>Naturareal med permanent græs</t>
  </si>
  <si>
    <t xml:space="preserve">Andre naturarealer </t>
  </si>
  <si>
    <t>Øvrige arealer (veje, stier parkeringspladser mv.)</t>
  </si>
  <si>
    <t xml:space="preserve">Areal med konstant vandspejl, fx sø </t>
  </si>
  <si>
    <t>Arealkategorier for nuværende arealanvendelse (førvandstanden)</t>
  </si>
  <si>
    <t>6 -12%</t>
  </si>
  <si>
    <t>Over 12%</t>
  </si>
  <si>
    <t>(%)</t>
  </si>
  <si>
    <t xml:space="preserve">Kommentar </t>
  </si>
  <si>
    <t>Førvandstand (GVTmax)</t>
  </si>
  <si>
    <t>Eftervandstand (GVTmin)</t>
  </si>
  <si>
    <t>(cm)</t>
  </si>
  <si>
    <t>Genm. Målt tørvedybde</t>
  </si>
  <si>
    <t xml:space="preserve">Jordklasser </t>
  </si>
  <si>
    <t xml:space="preserve">over 12% </t>
  </si>
  <si>
    <t xml:space="preserve">Landbrugsareal i omdrift </t>
  </si>
  <si>
    <t>Landbrugsareal med permanent græs (normalt udbytte)</t>
  </si>
  <si>
    <t xml:space="preserve">Hentning af DATA fra Projektplanen </t>
  </si>
  <si>
    <t xml:space="preserve">Korrigering af data, til de videre beregninger  </t>
  </si>
  <si>
    <t xml:space="preserve">OBS: Tørvedybden korrigere til at være lige med -100 cm, hvis det afmålte tørvedybde er  mindre end -100 cm , fx -120cm  </t>
  </si>
  <si>
    <t xml:space="preserve">OBS: GVTmax korrigeres til at være lige med -100 cm, hvis det afmålte før vandstand er  mindre end -100 cm , fx -120 cm </t>
  </si>
  <si>
    <t xml:space="preserve">Table 6 </t>
  </si>
  <si>
    <t>Tabel 1</t>
  </si>
  <si>
    <t xml:space="preserve">(landbrugsareal (IMK permanentgræs norm.udb)) </t>
  </si>
  <si>
    <t xml:space="preserve"> (Landbrugsareal (IMK Vårbyg))</t>
  </si>
  <si>
    <t>( Naturareal (IMK permanentgræs MVJ) )</t>
  </si>
  <si>
    <t xml:space="preserve">6-12% </t>
  </si>
  <si>
    <t>q23</t>
  </si>
  <si>
    <t>q24</t>
  </si>
  <si>
    <t>q25</t>
  </si>
  <si>
    <t xml:space="preserve">Korrigeret tørvelag der regnes med: </t>
  </si>
  <si>
    <t>tons CO2</t>
  </si>
  <si>
    <t>hentning af data</t>
  </si>
  <si>
    <t>tons C</t>
  </si>
  <si>
    <t xml:space="preserve">Udregning af projektperioder per jordklasse </t>
  </si>
  <si>
    <t xml:space="preserve">Korrigeret tørvelag, som der regnes med: </t>
  </si>
  <si>
    <t xml:space="preserve">Beregning af afværget CO2 udledning </t>
  </si>
  <si>
    <t>Beregning af projektperiode i antal år</t>
  </si>
  <si>
    <t>over 12%</t>
  </si>
  <si>
    <r>
      <t>6-12</t>
    </r>
    <r>
      <rPr>
        <b/>
        <strike/>
        <sz val="14"/>
        <color theme="1"/>
        <rFont val="Aptos Narrow"/>
        <family val="2"/>
        <scheme val="minor"/>
      </rPr>
      <t>%</t>
    </r>
  </si>
  <si>
    <r>
      <t>C</t>
    </r>
    <r>
      <rPr>
        <b/>
        <vertAlign val="subscript"/>
        <sz val="14"/>
        <color theme="0"/>
        <rFont val="Aptos Narrow"/>
        <family val="2"/>
        <scheme val="minor"/>
      </rPr>
      <t xml:space="preserve">førtilstand </t>
    </r>
  </si>
  <si>
    <r>
      <t>C</t>
    </r>
    <r>
      <rPr>
        <b/>
        <vertAlign val="subscript"/>
        <sz val="16"/>
        <color theme="0"/>
        <rFont val="Aptos Narrow"/>
        <family val="2"/>
        <scheme val="minor"/>
      </rPr>
      <t xml:space="preserve">eftertilstand </t>
    </r>
  </si>
  <si>
    <r>
      <t>C</t>
    </r>
    <r>
      <rPr>
        <b/>
        <vertAlign val="subscript"/>
        <sz val="14"/>
        <color theme="0"/>
        <rFont val="Aptos Narrow"/>
        <family val="2"/>
        <scheme val="minor"/>
      </rPr>
      <t xml:space="preserve">nedbrudt_pot </t>
    </r>
  </si>
  <si>
    <t xml:space="preserve">Resultat </t>
  </si>
  <si>
    <t>Landbrugsareal (IMK Vårbyg)</t>
  </si>
  <si>
    <t xml:space="preserve"> Naturareal (IMK permanentgræs MVJ) </t>
  </si>
  <si>
    <t xml:space="preserve">Landbrugsareal (IMK permanentgræs norm.udb) </t>
  </si>
  <si>
    <t xml:space="preserve">Projektperiode, max 100 år </t>
  </si>
  <si>
    <t xml:space="preserve">(Landbrugsareal (IMK permanentgræs norm.udb)) </t>
  </si>
  <si>
    <t xml:space="preserve">Førvandstand (GWTmax), max -100cm </t>
  </si>
  <si>
    <t xml:space="preserve">Førvandstand (GVTmax), max -100cm </t>
  </si>
  <si>
    <t>Tørvedybden , max -100cm</t>
  </si>
  <si>
    <t xml:space="preserve">Tørvedybden, max -100cm  </t>
  </si>
  <si>
    <t xml:space="preserve">Tørvedybden, max -100cm </t>
  </si>
  <si>
    <t>Udregning af afværget udledning af lattergas</t>
  </si>
  <si>
    <t>Kg N2O</t>
  </si>
  <si>
    <t>Global warmin potential for N2Ofra AR5</t>
  </si>
  <si>
    <t>Kg CO2e</t>
  </si>
  <si>
    <t>tons CO2e</t>
  </si>
  <si>
    <t>tons CO2e/år</t>
  </si>
  <si>
    <t>GWP</t>
  </si>
  <si>
    <t xml:space="preserve">Beregning CH4 udledninger efter vådlægning </t>
  </si>
  <si>
    <t>Areal (ha)</t>
  </si>
  <si>
    <t>Areal 
(ha)</t>
  </si>
  <si>
    <t>Arealkategorier for  arealanvendelse efter projektgennemførslen 
(Eftervandstanden)</t>
  </si>
  <si>
    <t>Arealkategorier for nuværende arealanvendelse (Førvandstanden)</t>
  </si>
  <si>
    <t xml:space="preserve">Total Areal (ha) </t>
  </si>
  <si>
    <t xml:space="preserve">Areal efter vådlægning af arealet </t>
  </si>
  <si>
    <r>
      <t>Beregning af CH4</t>
    </r>
    <r>
      <rPr>
        <b/>
        <vertAlign val="subscript"/>
        <sz val="14"/>
        <color theme="0"/>
        <rFont val="Aptos Narrow"/>
        <family val="2"/>
        <scheme val="minor"/>
      </rPr>
      <t>før</t>
    </r>
  </si>
  <si>
    <t>CH4 kg/ha/år</t>
  </si>
  <si>
    <t>CH4 Kg/år</t>
  </si>
  <si>
    <t>Max 288 kg/ha/år</t>
  </si>
  <si>
    <t>kg/ha/år</t>
  </si>
  <si>
    <r>
      <t>Beregning af CH4</t>
    </r>
    <r>
      <rPr>
        <b/>
        <vertAlign val="subscript"/>
        <sz val="14"/>
        <color theme="0"/>
        <rFont val="Aptos Narrow"/>
        <family val="2"/>
        <scheme val="minor"/>
      </rPr>
      <t>efter</t>
    </r>
  </si>
  <si>
    <t xml:space="preserve">Sum total </t>
  </si>
  <si>
    <t xml:space="preserve">Total </t>
  </si>
  <si>
    <t>efter</t>
  </si>
  <si>
    <t>før</t>
  </si>
  <si>
    <t>Projekt - Kvitteringsnummer:</t>
  </si>
  <si>
    <t>Plan udarbejdet:</t>
  </si>
  <si>
    <t xml:space="preserve">dårlig drænet </t>
  </si>
  <si>
    <t>Telefon:</t>
  </si>
  <si>
    <t>Projektperiode (år):</t>
  </si>
  <si>
    <t>Projekt periode:</t>
  </si>
  <si>
    <t xml:space="preserve">Buffer i perioden (per ha) </t>
  </si>
  <si>
    <t>0-5</t>
  </si>
  <si>
    <t>6-10</t>
  </si>
  <si>
    <t>11-15</t>
  </si>
  <si>
    <t>16-20</t>
  </si>
  <si>
    <t>21-25</t>
  </si>
  <si>
    <t>26-30</t>
  </si>
  <si>
    <t>31-35</t>
  </si>
  <si>
    <t>36-40</t>
  </si>
  <si>
    <t>41-45</t>
  </si>
  <si>
    <t>46-50</t>
  </si>
  <si>
    <t>51-55</t>
  </si>
  <si>
    <t>56-60</t>
  </si>
  <si>
    <t>61-65</t>
  </si>
  <si>
    <t>66-70</t>
  </si>
  <si>
    <t>71-75</t>
  </si>
  <si>
    <t>76-80</t>
  </si>
  <si>
    <t>81-85</t>
  </si>
  <si>
    <t>86-90</t>
  </si>
  <si>
    <t>91-95</t>
  </si>
  <si>
    <t>96-100</t>
  </si>
  <si>
    <t xml:space="preserve">GNS per år fra år 0-100 </t>
  </si>
  <si>
    <t xml:space="preserve">sum </t>
  </si>
  <si>
    <t>Projektareal</t>
  </si>
  <si>
    <r>
      <t>Projekteret CO</t>
    </r>
    <r>
      <rPr>
        <b/>
        <vertAlign val="subscript"/>
        <sz val="14"/>
        <color theme="0"/>
        <rFont val="Arial"/>
        <family val="2"/>
      </rPr>
      <t>2</t>
    </r>
    <r>
      <rPr>
        <b/>
        <sz val="14"/>
        <color theme="0"/>
        <rFont val="Arial"/>
        <family val="2"/>
      </rPr>
      <t xml:space="preserve"> effekter i 5 års perioderne </t>
    </r>
  </si>
  <si>
    <t>12% jord</t>
  </si>
  <si>
    <t>GVS max</t>
  </si>
  <si>
    <t>6-12% jord</t>
  </si>
  <si>
    <t>dybedelag  (cm)</t>
  </si>
  <si>
    <t xml:space="preserve">tons CO2 </t>
  </si>
  <si>
    <t xml:space="preserve">Eksempel med Vårbyg </t>
  </si>
  <si>
    <t>dybdelag (cm)</t>
  </si>
  <si>
    <t>Total (sum)</t>
  </si>
  <si>
    <t>Kontrol (nul )</t>
  </si>
  <si>
    <t>total for areal kat.</t>
  </si>
  <si>
    <t>total sum år 1-100</t>
  </si>
  <si>
    <t>OBS: Hvis projektperioden bliver negativ, sættes projektperioden til 0</t>
  </si>
  <si>
    <t>CH4 udledning total 
(CO2e/år)</t>
  </si>
  <si>
    <t>CH4 udledning 
(over 12%)
(CO2e/år)</t>
  </si>
  <si>
    <t>CH4 udledning 
(6-12%)
(CO2e/år)</t>
  </si>
  <si>
    <t xml:space="preserve">Mellemregning </t>
  </si>
  <si>
    <t>Projektperiode</t>
  </si>
  <si>
    <t>Efter</t>
  </si>
  <si>
    <t>Før</t>
  </si>
  <si>
    <t>Naturareal med permanentgræs</t>
  </si>
  <si>
    <t>Bestemmes ved udtagning af jordbundsprøver</t>
  </si>
  <si>
    <t xml:space="preserve">Landbrugsjord i omdrift </t>
  </si>
  <si>
    <t>Dybdelag (cm)</t>
  </si>
  <si>
    <t>Beregning CH4 udledningerover tid, som tons CO2e</t>
  </si>
  <si>
    <t xml:space="preserve">år </t>
  </si>
  <si>
    <t>Undgået CO2 udledning total 
(tons CO2e/år)</t>
  </si>
  <si>
    <t>total/år</t>
  </si>
  <si>
    <t>total /år</t>
  </si>
  <si>
    <t>Undgået CO2 udledning 
(over 12%)
(tons CO2e/år)</t>
  </si>
  <si>
    <t>Undgået CO2 udledning 
(6-12%)
(tons CO2e/år)</t>
  </si>
  <si>
    <t>Undgået N2O udledning total 
(tons CO2e/år)</t>
  </si>
  <si>
    <t>Undgået N2O udledning 
(over 12%)
(tons CO2e/år)</t>
  </si>
  <si>
    <t>Undgået N2Oudledning 
(6-12%)
(tons CO2e/år)</t>
  </si>
  <si>
    <t>Beregning afværget N2O udledninger over tid</t>
  </si>
  <si>
    <t>Beregning af afværget CO2 udledninger over tid</t>
  </si>
  <si>
    <t>g(g/cm3)</t>
  </si>
  <si>
    <t>kontrol</t>
  </si>
  <si>
    <t xml:space="preserve">Vækstsæson </t>
  </si>
  <si>
    <t xml:space="preserve">ved max 100 år projektperiode </t>
  </si>
  <si>
    <t>For det samlede projekt per år</t>
  </si>
  <si>
    <t>Vækstsæson</t>
  </si>
  <si>
    <t>Total undgået udledning over tid år 1-100 ( tons CO2e)</t>
  </si>
  <si>
    <t>Total tons CO2e/år</t>
  </si>
  <si>
    <t xml:space="preserve">år 1-100 </t>
  </si>
  <si>
    <t>År:</t>
  </si>
  <si>
    <t>Projektets alder:</t>
  </si>
  <si>
    <t xml:space="preserve">5 års intervaller </t>
  </si>
  <si>
    <t>Krediter udstedt i 5 års intervaller</t>
  </si>
  <si>
    <t>Enheder til Buffer i 5 års intervaller</t>
  </si>
  <si>
    <t>GNS 0-100</t>
  </si>
  <si>
    <t>Langsigtet varig binding (før buffer)</t>
  </si>
  <si>
    <t>Langsigtet varig binding (Efter buffer)</t>
  </si>
  <si>
    <t>Årlig undgået CO2 udledning - (over 12% jorde)  (før buffer)</t>
  </si>
  <si>
    <t>Årlig undgået CO2 udledning - (6- 12% jorde)  (før buffer)</t>
  </si>
  <si>
    <t>Årlig undgået N2O udledning - (6- 12% jorde)  (før buffer)</t>
  </si>
  <si>
    <t>Årlig undgået N2O udledning - (12% jorde)  (før buffer)</t>
  </si>
  <si>
    <t>Årlig CH4 udledning - (6- 12% jorde)  (før buffer)</t>
  </si>
  <si>
    <t>Akk - undgået CO2 udledning - (over 12% jorde)  (før buffer)</t>
  </si>
  <si>
    <t>Akk -  undgået CO2 udledning - (6- 12% jorde)  (før buffer)</t>
  </si>
  <si>
    <t>Akk -  undgået N2O udledning - (12% jorde)  (før buffer)</t>
  </si>
  <si>
    <t>Akk -  undgået N2O udledning - (6- 12% jorde)  (før buffer)</t>
  </si>
  <si>
    <t>Akk - CH4 udledning - (6- 12% jorde)  (før buffer)</t>
  </si>
  <si>
    <t>Akk - tilvækst - Akk. CO2e-lager - i alt - tørveareal (før buffer):</t>
  </si>
  <si>
    <t>Akk - tilvækst - Akk. CO2e-lager - i alt - tørveareal (efter buffer):</t>
  </si>
  <si>
    <t>Årlig tilvækst  CO2e-lager - i alt - tørveareal (før buffer):</t>
  </si>
  <si>
    <t>Årlig tilvækst - CO2e-lager - i alt - tørveareal (efter buffer):</t>
  </si>
  <si>
    <r>
      <t>Årligt CO</t>
    </r>
    <r>
      <rPr>
        <b/>
        <vertAlign val="subscript"/>
        <sz val="16"/>
        <color theme="0"/>
        <rFont val="Arial"/>
        <family val="2"/>
      </rPr>
      <t>2</t>
    </r>
    <r>
      <rPr>
        <b/>
        <sz val="16"/>
        <color theme="0"/>
        <rFont val="Arial"/>
        <family val="2"/>
      </rPr>
      <t>-effekt (t CO2 eq /år)</t>
    </r>
  </si>
  <si>
    <r>
      <t>Akkumuleret CO</t>
    </r>
    <r>
      <rPr>
        <b/>
        <vertAlign val="subscript"/>
        <sz val="16"/>
        <color theme="0"/>
        <rFont val="Arial"/>
        <family val="2"/>
      </rPr>
      <t>2</t>
    </r>
    <r>
      <rPr>
        <b/>
        <sz val="16"/>
        <color theme="0"/>
        <rFont val="Arial"/>
        <family val="2"/>
      </rPr>
      <t>-effekt (t CO</t>
    </r>
    <r>
      <rPr>
        <b/>
        <vertAlign val="subscript"/>
        <sz val="16"/>
        <color theme="0"/>
        <rFont val="Arial"/>
        <family val="2"/>
      </rPr>
      <t>2</t>
    </r>
    <r>
      <rPr>
        <b/>
        <sz val="16"/>
        <color theme="0"/>
        <rFont val="Arial"/>
        <family val="2"/>
      </rPr>
      <t xml:space="preserve"> eq)</t>
    </r>
  </si>
  <si>
    <t>Grafdata</t>
  </si>
  <si>
    <t xml:space="preserve">Til resultat sammendrag </t>
  </si>
  <si>
    <r>
      <t>CO</t>
    </r>
    <r>
      <rPr>
        <b/>
        <vertAlign val="subscript"/>
        <sz val="10"/>
        <color theme="0"/>
        <rFont val="Arial"/>
        <family val="2"/>
      </rPr>
      <t>2e</t>
    </r>
    <r>
      <rPr>
        <b/>
        <sz val="10"/>
        <color theme="0"/>
        <rFont val="Arial"/>
        <family val="2"/>
      </rPr>
      <t xml:space="preserve"> effekt i perioden - tørvearealet efter buffer er fratrukket </t>
    </r>
  </si>
  <si>
    <r>
      <t>CO</t>
    </r>
    <r>
      <rPr>
        <b/>
        <vertAlign val="subscript"/>
        <sz val="10"/>
        <color theme="0"/>
        <rFont val="Arial"/>
        <family val="2"/>
      </rPr>
      <t>2e</t>
    </r>
    <r>
      <rPr>
        <b/>
        <sz val="10"/>
        <color theme="0"/>
        <rFont val="Arial"/>
        <family val="2"/>
      </rPr>
      <t xml:space="preserve"> effekt til buffer pulje i 5 års intervaller  </t>
    </r>
  </si>
  <si>
    <r>
      <t>CO</t>
    </r>
    <r>
      <rPr>
        <b/>
        <vertAlign val="subscript"/>
        <sz val="11"/>
        <color theme="0"/>
        <rFont val="Aptos Narrow"/>
        <family val="2"/>
        <scheme val="minor"/>
      </rPr>
      <t>2e</t>
    </r>
    <r>
      <rPr>
        <b/>
        <sz val="11"/>
        <color theme="0"/>
        <rFont val="Aptos Narrow"/>
        <family val="2"/>
        <scheme val="minor"/>
      </rPr>
      <t xml:space="preserve"> effekt i perioden, - tørvearealet efter buffer er fra trukket (per ha)</t>
    </r>
  </si>
  <si>
    <r>
      <t>Total undgået CO2e-udledning - i alt (t CO</t>
    </r>
    <r>
      <rPr>
        <b/>
        <vertAlign val="subscript"/>
        <sz val="13"/>
        <color theme="0"/>
        <rFont val="Arial"/>
        <family val="2"/>
      </rPr>
      <t>2</t>
    </r>
    <r>
      <rPr>
        <b/>
        <sz val="13"/>
        <color theme="0"/>
        <rFont val="Arial"/>
        <family val="2"/>
      </rPr>
      <t>e) - (før fradrag for buffer)</t>
    </r>
  </si>
  <si>
    <r>
      <t>Total undgået CO2e-udledning, gns. pr. ha (t CO</t>
    </r>
    <r>
      <rPr>
        <b/>
        <vertAlign val="subscript"/>
        <sz val="13"/>
        <color theme="0"/>
        <rFont val="Arial"/>
        <family val="2"/>
      </rPr>
      <t>2</t>
    </r>
    <r>
      <rPr>
        <b/>
        <sz val="13"/>
        <color theme="0"/>
        <rFont val="Arial"/>
        <family val="2"/>
      </rPr>
      <t>e/ha) - (før fradrag til buffer)</t>
    </r>
  </si>
  <si>
    <r>
      <t>Total undgået CO2e-udledning - i alt (t CO</t>
    </r>
    <r>
      <rPr>
        <b/>
        <vertAlign val="subscript"/>
        <sz val="13"/>
        <color theme="0"/>
        <rFont val="Arial"/>
        <family val="2"/>
      </rPr>
      <t>2</t>
    </r>
    <r>
      <rPr>
        <b/>
        <sz val="13"/>
        <color theme="0"/>
        <rFont val="Arial"/>
        <family val="2"/>
      </rPr>
      <t>e) - (efter fradrag til buffer)</t>
    </r>
  </si>
  <si>
    <r>
      <t>Total undgået CO2e-udledning, gns. pr. ha (t CO</t>
    </r>
    <r>
      <rPr>
        <b/>
        <vertAlign val="subscript"/>
        <sz val="13"/>
        <color theme="0"/>
        <rFont val="Arial"/>
        <family val="2"/>
      </rPr>
      <t>2</t>
    </r>
    <r>
      <rPr>
        <b/>
        <sz val="13"/>
        <color theme="0"/>
        <rFont val="Arial"/>
        <family val="2"/>
      </rPr>
      <t>e/ha) - (efter fradrag til buffer)</t>
    </r>
  </si>
  <si>
    <t>Genm OC%
0-30 cm</t>
  </si>
  <si>
    <t>OBS se under fanen "Projektperiode_beregning", for beregning af projektperiode</t>
  </si>
  <si>
    <t>OBS: hvis projektperioden er udregnes til at være over 100 år, skal den totale undgået emission fra tørven, også tilpasse en max. projektperiode på 100 år eller bliver den total mængde for høj</t>
  </si>
  <si>
    <t>Andre naturarealer (fx skov og krat)</t>
  </si>
  <si>
    <t>Undgået CO2 udledninger 
(t CO2-e)</t>
  </si>
  <si>
    <t>Undgået N2O udledninger 
(t CO2-e)</t>
  </si>
  <si>
    <t>CH4 udledninger 
(t CO2-e)</t>
  </si>
  <si>
    <t>CO2 + CH4 + N2O 
(t CO2-e)</t>
  </si>
  <si>
    <t xml:space="preserve">tons CO2e i alt </t>
  </si>
  <si>
    <t xml:space="preserve">De indtastede værdier skal basere sig på resultater af forundersøgelsen og den der tilhørende areal- og kortanalyse </t>
  </si>
  <si>
    <t>tons</t>
  </si>
  <si>
    <t>tons C for arealet</t>
  </si>
  <si>
    <t>over 12% og jorder OC5 6-12%</t>
  </si>
  <si>
    <t>OBS:OC% under 31 cm beregnes efter gennemsnitsværdoier fra Petersen et al 2012.</t>
  </si>
  <si>
    <t>0-12,5</t>
  </si>
  <si>
    <t>12,5-30</t>
  </si>
  <si>
    <t xml:space="preserve">tons C for arealet </t>
  </si>
  <si>
    <t xml:space="preserve">OBS:lagen under eftertilstanden medregnes ikke da ligevægtstilstanden udgår med den årlige tilvækst </t>
  </si>
  <si>
    <r>
      <t xml:space="preserve">N2O </t>
    </r>
    <r>
      <rPr>
        <b/>
        <vertAlign val="subscript"/>
        <sz val="11"/>
        <color theme="1"/>
        <rFont val="Aptos Narrow"/>
        <family val="2"/>
        <scheme val="minor"/>
      </rPr>
      <t>Undgået-CO2-ækv</t>
    </r>
    <r>
      <rPr>
        <b/>
        <sz val="11"/>
        <color theme="1"/>
        <rFont val="Aptos Narrow"/>
        <family val="2"/>
        <scheme val="minor"/>
      </rPr>
      <t xml:space="preserve"> tons per år</t>
    </r>
  </si>
  <si>
    <r>
      <t xml:space="preserve">total N2O </t>
    </r>
    <r>
      <rPr>
        <b/>
        <vertAlign val="subscript"/>
        <sz val="11"/>
        <color theme="1"/>
        <rFont val="Aptos Narrow"/>
        <family val="2"/>
        <scheme val="minor"/>
      </rPr>
      <t>Undgået-CO2-ækv</t>
    </r>
    <r>
      <rPr>
        <b/>
        <sz val="11"/>
        <color theme="1"/>
        <rFont val="Aptos Narrow"/>
        <family val="2"/>
        <scheme val="minor"/>
      </rPr>
      <t xml:space="preserve"> </t>
    </r>
  </si>
  <si>
    <t>Molekylæratio mellen N og N2O (44/28)</t>
  </si>
  <si>
    <t>OBS: da det er en afværget udledning opgives resultatet som negative</t>
  </si>
  <si>
    <t>Max (kg/ha/år)</t>
  </si>
  <si>
    <t xml:space="preserve">0kg/ha/år for landbrugsareal </t>
  </si>
  <si>
    <t>39 kg/ha/år for naturareal med permanentgræs og andet natur</t>
  </si>
  <si>
    <t>Max  (kg/ha/år)</t>
  </si>
  <si>
    <t>Max 235 kg/ha/år</t>
  </si>
  <si>
    <t xml:space="preserve">Efter </t>
  </si>
  <si>
    <t>Kulstofklasser</t>
  </si>
  <si>
    <t xml:space="preserve">Kulstofklasser </t>
  </si>
  <si>
    <t>Samlet projektområde (ha):</t>
  </si>
  <si>
    <t>Henvisninger til celler</t>
  </si>
  <si>
    <t>=E15-H45</t>
  </si>
  <si>
    <t>=H32-H45</t>
  </si>
  <si>
    <t>=E15-H32</t>
  </si>
  <si>
    <t>Kontrol - kulstoftklasse over 12% areal før- og eftertilstand</t>
  </si>
  <si>
    <t>=E32-E45</t>
  </si>
  <si>
    <t>=F32-F45</t>
  </si>
  <si>
    <t>Kontrol - kulstoftklasse under 6% areal før- og eftertilstand</t>
  </si>
  <si>
    <t>Kontrol - kulstoftklasse 6-12% areal før- og eftertilstand</t>
  </si>
  <si>
    <t>Kontrol - Tørveareal vs. Eftervandstand areal:</t>
  </si>
  <si>
    <t>Kontrol - Tørveareal vs. Førvandstand areal:</t>
  </si>
  <si>
    <t>=G32-G45</t>
  </si>
  <si>
    <t>under  6%OC (indgår ikke i beregningen)</t>
  </si>
  <si>
    <t xml:space="preserve">Førvandstand (GVTmax), max -112,5cm </t>
  </si>
  <si>
    <t xml:space="preserve">OBS i tilfælde hvor tørvelaget ligger over vandstanden,benyttes tørvelagets dybe til beregning af førtilstanden. </t>
  </si>
  <si>
    <t>96-128</t>
  </si>
  <si>
    <t>64-100</t>
  </si>
  <si>
    <t>Kontrol - Totalareal for før- og eftervandstand:</t>
  </si>
  <si>
    <t>q26</t>
  </si>
  <si>
    <t>q27</t>
  </si>
  <si>
    <t>q28</t>
  </si>
  <si>
    <t xml:space="preserve">OBS: er eftervandstanden dyberen end -12,5 cm, fx -20 kan arket godt håndtere det, under -30 er det lige vægtstilstanden </t>
  </si>
  <si>
    <t>Samlet tørveareal for projektet (ha):</t>
  </si>
  <si>
    <r>
      <t>Under 6%</t>
    </r>
    <r>
      <rPr>
        <sz val="8"/>
        <color theme="0"/>
        <rFont val="Arial"/>
        <family val="2"/>
      </rPr>
      <t xml:space="preserve"> (indgår ikke i bregningen) </t>
    </r>
  </si>
  <si>
    <t xml:space="preserve"> Akk. Klimaeffektet (tons CO2e) (før buffer):</t>
  </si>
  <si>
    <t xml:space="preserve"> Akk. Klimaeffektet (tons CO2e) (efter buffer):</t>
  </si>
  <si>
    <t>Årlig CH4 udledning - (12% jorde)  (før buffer)</t>
  </si>
  <si>
    <t>Akk - CH4 udledning - (12% jorde)  (før buffer)</t>
  </si>
  <si>
    <t>Akk - undgået N2O udledning - (6- 12% jorde)  (før buffer)</t>
  </si>
  <si>
    <t>Akk - undgået N2O udledning - (12% jorde)  (før buffer)</t>
  </si>
  <si>
    <t>Akk - undgået CO2 udledning - (6- 12% jorde)  (før buffer)</t>
  </si>
  <si>
    <r>
      <t>Den totale undgået CO2e-udledning, der skal indtastes i ansøgning (t CO</t>
    </r>
    <r>
      <rPr>
        <b/>
        <vertAlign val="subscript"/>
        <sz val="19"/>
        <color theme="0"/>
        <rFont val="Arial"/>
        <family val="2"/>
      </rPr>
      <t>2</t>
    </r>
    <r>
      <rPr>
        <b/>
        <sz val="19"/>
        <color theme="0"/>
        <rFont val="Arial"/>
        <family val="2"/>
      </rPr>
      <t>e):</t>
    </r>
  </si>
  <si>
    <t>g17</t>
  </si>
  <si>
    <t>g22</t>
  </si>
  <si>
    <r>
      <t>C</t>
    </r>
    <r>
      <rPr>
        <b/>
        <vertAlign val="subscript"/>
        <sz val="14"/>
        <rFont val="Aptos Narrow"/>
        <family val="2"/>
        <scheme val="minor"/>
      </rPr>
      <t xml:space="preserve">nedbrudt_pot </t>
    </r>
  </si>
  <si>
    <t>tons N</t>
  </si>
  <si>
    <t>tons  N2O</t>
  </si>
  <si>
    <t>tons N2O</t>
  </si>
  <si>
    <r>
      <t xml:space="preserve">N2O </t>
    </r>
    <r>
      <rPr>
        <b/>
        <vertAlign val="subscript"/>
        <sz val="11"/>
        <color theme="1"/>
        <rFont val="Aptos Narrow"/>
        <family val="2"/>
        <scheme val="minor"/>
      </rPr>
      <t>Undgået-CO2-ækv</t>
    </r>
    <r>
      <rPr>
        <b/>
        <sz val="11"/>
        <color theme="1"/>
        <rFont val="Aptos Narrow"/>
        <family val="2"/>
        <scheme val="minor"/>
      </rPr>
      <t xml:space="preserve"> (tons)</t>
    </r>
  </si>
  <si>
    <r>
      <t xml:space="preserve">N2O </t>
    </r>
    <r>
      <rPr>
        <b/>
        <vertAlign val="subscript"/>
        <sz val="11"/>
        <color theme="1"/>
        <rFont val="Aptos Narrow"/>
        <family val="2"/>
        <scheme val="minor"/>
      </rPr>
      <t>Undgået-C</t>
    </r>
    <r>
      <rPr>
        <b/>
        <sz val="11"/>
        <color theme="1"/>
        <rFont val="Aptos Narrow"/>
        <family val="2"/>
        <scheme val="minor"/>
      </rPr>
      <t xml:space="preserve"> (tons) for arealet </t>
    </r>
  </si>
  <si>
    <t xml:space="preserve"> tons CO2e</t>
  </si>
  <si>
    <t>OBS: perioden for CH4udledninger sættesfast til 20år</t>
  </si>
  <si>
    <t xml:space="preserve">Udregning af mængden nedbrydelig C for førtilstanden </t>
  </si>
  <si>
    <t xml:space="preserve">Korrigering af GVSmax, hvis den målte tørvedybde er mindre, end årsmiddel </t>
  </si>
  <si>
    <t xml:space="preserve">Beregning af projektperiode i forhold til jordklasser: </t>
  </si>
  <si>
    <t xml:space="preserve">Beregning af afværget lattergas (N2O) udledning  </t>
  </si>
  <si>
    <t>Årlig udledning (tons CO2e/år)</t>
  </si>
  <si>
    <t xml:space="preserve">OBS: CH4 udregnes som forskellen på den årlige udledning før og efter vådlægning (som tons CO2e) hvorfor den årlige ændring ganges med den udregnet projektperiode </t>
  </si>
  <si>
    <t>OBS: førvandstanden som er i sommermiddel  tillæges 12,5cm, så det bliver årsmiddelværdien vi får</t>
  </si>
  <si>
    <t>N2O-N emission (tons N /ha/år)</t>
  </si>
  <si>
    <t>OC5%</t>
  </si>
  <si>
    <t xml:space="preserve">OBS indtastes som sommermiddel aflæst på GEUS-kort </t>
  </si>
  <si>
    <t>Tabel 1.1: Projektinformation:</t>
  </si>
  <si>
    <t>Tabel 1.2: Kontaktinformation:</t>
  </si>
  <si>
    <t>Tabel 1.3: Det totale tørveareal for nuværende arealandvendelse, før vandstandshævningen :</t>
  </si>
  <si>
    <t xml:space="preserve">Tabel 1.4: Det totale tørveareal for delt på kommende arealkategorier, efter vandstandshævningen : </t>
  </si>
  <si>
    <t>Tabel 1.6: Antal ha fordelt mellem arealkategorierne for førvandstanden og jordklasser</t>
  </si>
  <si>
    <r>
      <t>Resultat af CO</t>
    </r>
    <r>
      <rPr>
        <b/>
        <u/>
        <vertAlign val="subscript"/>
        <sz val="20"/>
        <color theme="1"/>
        <rFont val="Arial"/>
        <family val="2"/>
      </rPr>
      <t>2e</t>
    </r>
    <r>
      <rPr>
        <b/>
        <u/>
        <sz val="20"/>
        <color theme="1"/>
        <rFont val="Arial"/>
        <family val="2"/>
      </rPr>
      <t>-beregning - sammendrag:</t>
    </r>
  </si>
  <si>
    <t>Tabel 2.1: Projektinformation</t>
  </si>
  <si>
    <t xml:space="preserve">Tabel 2.2: De totale udngået CO2e-udledninger </t>
  </si>
  <si>
    <t xml:space="preserve">Tabel 2.3: Den totale udngået CO2e-udledninger, der indtastest i ansøgningsarket </t>
  </si>
  <si>
    <t>Tabel 2.4: Den projekteret CO2 effekt i 5 års perioderne</t>
  </si>
  <si>
    <t>Tabel 3.1 Projektplan:</t>
  </si>
  <si>
    <t>Tabel 3.2 Resultater på projektniveau for jorder over 12%</t>
  </si>
  <si>
    <t>Tabel 1.5: Arealkontrol af Projektinformation:</t>
  </si>
  <si>
    <t>Ansøgningsrunder</t>
  </si>
  <si>
    <t>Ansøgningsrunde 1, 2022</t>
  </si>
  <si>
    <t>Ansøgningsrunde 2, 2022</t>
  </si>
  <si>
    <t>Ansøgningsrunde 3, 2023</t>
  </si>
  <si>
    <t>Ansøgningsrunde 4, 2023</t>
  </si>
  <si>
    <t>Ansøgningsrunde 5, 2024</t>
  </si>
  <si>
    <t>Ansøgningsrunde 6, 2024</t>
  </si>
  <si>
    <t>Start år for projekt:</t>
  </si>
  <si>
    <t>Førvandstand (GVSmax)</t>
  </si>
  <si>
    <t>Eftervandstand (GVSmin)</t>
  </si>
  <si>
    <t xml:space="preserve">Førvandstanden (GVSmax) indtastest som sommermiddel aflæst på GEUS-kort. </t>
  </si>
  <si>
    <t>Modelversion: Version 1, jan  2025</t>
  </si>
  <si>
    <t>Tabel 3.3 Resultater på projektniveau for jorder 6-12%</t>
  </si>
  <si>
    <t xml:space="preserve">OBS skal give nul i alle felter </t>
  </si>
  <si>
    <t xml:space="preserve">Vægted genm. Ifht. de arealer der indgår i beregningen </t>
  </si>
  <si>
    <t>Ansøgningsrunde 8, 2025</t>
  </si>
  <si>
    <t>Ansøgningsrunde 9, 2026</t>
  </si>
  <si>
    <t>Ansøgningsrunde 7, 2025</t>
  </si>
  <si>
    <t>Resultater på projektniveau: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</si>
</sst>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0.0"/>
    <numFmt numFmtId="167" formatCode="dd/mm/yy;@"/>
    <numFmt numFmtId="168" formatCode="#,##0_ ;\-#,##0\ "/>
    <numFmt numFmtId="169" formatCode="0.000"/>
  </numFmts>
  <fonts count="81" x14ac:knownFonts="1">
    <font>
      <sz val="11"/>
      <color theme="1"/>
      <name val="Aptos Narrow"/>
      <family val="2"/>
      <scheme val="minor"/>
    </font>
    <font>
      <b/>
      <sz val="11"/>
      <color theme="1"/>
      <name val="Aptos Narrow"/>
      <family val="2"/>
      <scheme val="minor"/>
    </font>
    <font>
      <sz val="11"/>
      <color theme="1"/>
      <name val="Calibri"/>
      <family val="2"/>
    </font>
    <font>
      <sz val="11"/>
      <color theme="1"/>
      <name val="Montserrat"/>
    </font>
    <font>
      <sz val="8"/>
      <name val="Aptos Narrow"/>
      <family val="2"/>
      <scheme val="minor"/>
    </font>
    <font>
      <b/>
      <vertAlign val="subscript"/>
      <sz val="11"/>
      <color theme="1"/>
      <name val="Aptos Narrow"/>
      <family val="2"/>
      <scheme val="minor"/>
    </font>
    <font>
      <b/>
      <sz val="12"/>
      <color theme="1"/>
      <name val="Aptos Narrow"/>
      <family val="2"/>
      <scheme val="minor"/>
    </font>
    <font>
      <b/>
      <vertAlign val="subscript"/>
      <sz val="12"/>
      <color theme="1"/>
      <name val="Aptos Narrow"/>
      <family val="2"/>
      <scheme val="minor"/>
    </font>
    <font>
      <b/>
      <sz val="14"/>
      <color theme="1"/>
      <name val="Aptos Narrow"/>
      <family val="2"/>
      <scheme val="minor"/>
    </font>
    <font>
      <sz val="11"/>
      <color theme="1"/>
      <name val="Aptos Narrow"/>
      <family val="2"/>
      <scheme val="minor"/>
    </font>
    <font>
      <sz val="11"/>
      <color theme="1"/>
      <name val="Arial"/>
      <family val="2"/>
    </font>
    <font>
      <b/>
      <u/>
      <sz val="18"/>
      <color theme="1"/>
      <name val="Arial"/>
      <family val="2"/>
    </font>
    <font>
      <b/>
      <sz val="11"/>
      <color theme="1"/>
      <name val="Arial"/>
      <family val="2"/>
    </font>
    <font>
      <b/>
      <u/>
      <sz val="11"/>
      <color theme="1"/>
      <name val="Arial"/>
      <family val="2"/>
    </font>
    <font>
      <u/>
      <sz val="11"/>
      <color theme="10"/>
      <name val="Aptos Narrow"/>
      <family val="2"/>
      <scheme val="minor"/>
    </font>
    <font>
      <sz val="10"/>
      <color theme="1"/>
      <name val="Arial"/>
      <family val="2"/>
    </font>
    <font>
      <b/>
      <sz val="11"/>
      <color rgb="FFFF0000"/>
      <name val="Arial"/>
      <family val="2"/>
    </font>
    <font>
      <sz val="11"/>
      <color rgb="FFFF0000"/>
      <name val="Arial"/>
      <family val="2"/>
    </font>
    <font>
      <b/>
      <sz val="9"/>
      <color indexed="81"/>
      <name val="Tahoma"/>
      <family val="2"/>
    </font>
    <font>
      <sz val="9"/>
      <color indexed="81"/>
      <name val="Tahoma"/>
      <family val="2"/>
    </font>
    <font>
      <b/>
      <u/>
      <sz val="14"/>
      <color theme="1"/>
      <name val="Aptos Narrow"/>
      <family val="2"/>
      <scheme val="minor"/>
    </font>
    <font>
      <b/>
      <sz val="11"/>
      <color theme="0"/>
      <name val="Aptos Narrow"/>
      <family val="2"/>
      <scheme val="minor"/>
    </font>
    <font>
      <sz val="11"/>
      <color theme="0"/>
      <name val="Aptos Narrow"/>
      <family val="2"/>
      <scheme val="minor"/>
    </font>
    <font>
      <sz val="12"/>
      <color theme="1"/>
      <name val="Aptos Narrow"/>
      <family val="2"/>
      <scheme val="minor"/>
    </font>
    <font>
      <sz val="14"/>
      <color theme="1"/>
      <name val="Aptos Narrow"/>
      <family val="2"/>
      <scheme val="minor"/>
    </font>
    <font>
      <b/>
      <sz val="16"/>
      <color theme="0"/>
      <name val="Aptos Narrow"/>
      <family val="2"/>
      <scheme val="minor"/>
    </font>
    <font>
      <b/>
      <u/>
      <sz val="14"/>
      <color theme="0"/>
      <name val="Aptos Narrow"/>
      <family val="2"/>
      <scheme val="minor"/>
    </font>
    <font>
      <sz val="16"/>
      <color theme="0"/>
      <name val="Aptos Narrow"/>
      <family val="2"/>
      <scheme val="minor"/>
    </font>
    <font>
      <b/>
      <sz val="14"/>
      <color theme="0"/>
      <name val="Aptos Narrow"/>
      <family val="2"/>
      <scheme val="minor"/>
    </font>
    <font>
      <sz val="14"/>
      <color theme="0"/>
      <name val="Aptos Narrow"/>
      <family val="2"/>
      <scheme val="minor"/>
    </font>
    <font>
      <b/>
      <strike/>
      <sz val="14"/>
      <color theme="1"/>
      <name val="Aptos Narrow"/>
      <family val="2"/>
      <scheme val="minor"/>
    </font>
    <font>
      <sz val="14"/>
      <name val="Aptos Narrow"/>
      <family val="2"/>
      <scheme val="minor"/>
    </font>
    <font>
      <b/>
      <sz val="14"/>
      <name val="Aptos Narrow"/>
      <family val="2"/>
      <scheme val="minor"/>
    </font>
    <font>
      <b/>
      <u/>
      <sz val="11"/>
      <name val="Aptos Narrow"/>
      <family val="2"/>
      <scheme val="minor"/>
    </font>
    <font>
      <sz val="11"/>
      <name val="Aptos Narrow"/>
      <family val="2"/>
      <scheme val="minor"/>
    </font>
    <font>
      <b/>
      <sz val="11"/>
      <name val="Aptos Narrow"/>
      <family val="2"/>
      <scheme val="minor"/>
    </font>
    <font>
      <sz val="11"/>
      <color rgb="FFC00000"/>
      <name val="Aptos Narrow"/>
      <family val="2"/>
      <scheme val="minor"/>
    </font>
    <font>
      <b/>
      <u/>
      <sz val="11"/>
      <color rgb="FFC00000"/>
      <name val="Aptos Narrow"/>
      <family val="2"/>
      <scheme val="minor"/>
    </font>
    <font>
      <b/>
      <vertAlign val="subscript"/>
      <sz val="16"/>
      <color theme="0"/>
      <name val="Aptos Narrow"/>
      <family val="2"/>
      <scheme val="minor"/>
    </font>
    <font>
      <b/>
      <vertAlign val="subscript"/>
      <sz val="14"/>
      <color theme="0"/>
      <name val="Aptos Narrow"/>
      <family val="2"/>
      <scheme val="minor"/>
    </font>
    <font>
      <sz val="11"/>
      <color theme="0"/>
      <name val="Arial"/>
      <family val="2"/>
    </font>
    <font>
      <b/>
      <sz val="11"/>
      <color theme="0"/>
      <name val="Arial"/>
      <family val="2"/>
    </font>
    <font>
      <sz val="10"/>
      <color theme="0"/>
      <name val="Aptos Narrow"/>
      <family val="2"/>
      <scheme val="minor"/>
    </font>
    <font>
      <b/>
      <u/>
      <sz val="14"/>
      <name val="Aptos Narrow"/>
      <family val="2"/>
      <scheme val="minor"/>
    </font>
    <font>
      <u/>
      <sz val="11"/>
      <color theme="1"/>
      <name val="Arial"/>
      <family val="2"/>
    </font>
    <font>
      <b/>
      <u/>
      <sz val="20"/>
      <color theme="1"/>
      <name val="Arial"/>
      <family val="2"/>
    </font>
    <font>
      <b/>
      <u/>
      <vertAlign val="subscript"/>
      <sz val="20"/>
      <color theme="1"/>
      <name val="Arial"/>
      <family val="2"/>
    </font>
    <font>
      <b/>
      <sz val="14"/>
      <color theme="1"/>
      <name val="Arial"/>
      <family val="2"/>
    </font>
    <font>
      <b/>
      <sz val="13"/>
      <color theme="1"/>
      <name val="Arial"/>
      <family val="2"/>
    </font>
    <font>
      <b/>
      <sz val="16"/>
      <color theme="1"/>
      <name val="Arial"/>
      <family val="2"/>
    </font>
    <font>
      <b/>
      <sz val="20"/>
      <color theme="1"/>
      <name val="Arial"/>
      <family val="2"/>
    </font>
    <font>
      <sz val="10"/>
      <color theme="0"/>
      <name val="Arial"/>
      <family val="2"/>
    </font>
    <font>
      <b/>
      <sz val="13"/>
      <color theme="0"/>
      <name val="Arial"/>
      <family val="2"/>
    </font>
    <font>
      <b/>
      <vertAlign val="subscript"/>
      <sz val="13"/>
      <color theme="0"/>
      <name val="Arial"/>
      <family val="2"/>
    </font>
    <font>
      <b/>
      <sz val="14"/>
      <color theme="0"/>
      <name val="Arial"/>
      <family val="2"/>
    </font>
    <font>
      <b/>
      <vertAlign val="subscript"/>
      <sz val="14"/>
      <color theme="0"/>
      <name val="Arial"/>
      <family val="2"/>
    </font>
    <font>
      <b/>
      <sz val="10"/>
      <color theme="0"/>
      <name val="Arial"/>
      <family val="2"/>
    </font>
    <font>
      <b/>
      <vertAlign val="subscript"/>
      <sz val="10"/>
      <color theme="0"/>
      <name val="Arial"/>
      <family val="2"/>
    </font>
    <font>
      <b/>
      <vertAlign val="subscript"/>
      <sz val="11"/>
      <color theme="0"/>
      <name val="Aptos Narrow"/>
      <family val="2"/>
      <scheme val="minor"/>
    </font>
    <font>
      <sz val="12"/>
      <color theme="0"/>
      <name val="Arial"/>
      <family val="2"/>
    </font>
    <font>
      <sz val="12"/>
      <color theme="0"/>
      <name val="Aptos Narrow"/>
      <family val="2"/>
      <scheme val="minor"/>
    </font>
    <font>
      <b/>
      <sz val="19"/>
      <color theme="0"/>
      <name val="Arial"/>
      <family val="2"/>
    </font>
    <font>
      <b/>
      <vertAlign val="subscript"/>
      <sz val="19"/>
      <color theme="0"/>
      <name val="Arial"/>
      <family val="2"/>
    </font>
    <font>
      <sz val="11"/>
      <color rgb="FFFF0000"/>
      <name val="Aptos Narrow"/>
      <family val="2"/>
      <scheme val="minor"/>
    </font>
    <font>
      <b/>
      <sz val="12"/>
      <color theme="0"/>
      <name val="Aptos Narrow"/>
      <family val="2"/>
      <scheme val="minor"/>
    </font>
    <font>
      <b/>
      <u/>
      <sz val="12"/>
      <color theme="0"/>
      <name val="Aptos Narrow"/>
      <family val="2"/>
      <scheme val="minor"/>
    </font>
    <font>
      <sz val="10"/>
      <color theme="1"/>
      <name val="Aptos Narrow"/>
      <family val="2"/>
      <scheme val="minor"/>
    </font>
    <font>
      <b/>
      <sz val="10"/>
      <color theme="0"/>
      <name val="Aptos Narrow"/>
      <family val="2"/>
      <scheme val="minor"/>
    </font>
    <font>
      <b/>
      <sz val="16"/>
      <color theme="0"/>
      <name val="Arial"/>
      <family val="2"/>
    </font>
    <font>
      <b/>
      <sz val="10"/>
      <color theme="1"/>
      <name val="Arial"/>
      <family val="2"/>
    </font>
    <font>
      <b/>
      <vertAlign val="subscript"/>
      <sz val="16"/>
      <color theme="0"/>
      <name val="Arial"/>
      <family val="2"/>
    </font>
    <font>
      <b/>
      <sz val="16"/>
      <name val="Aptos Narrow"/>
      <family val="2"/>
      <scheme val="minor"/>
    </font>
    <font>
      <sz val="10"/>
      <name val="Arial"/>
      <family val="2"/>
    </font>
    <font>
      <sz val="14"/>
      <color rgb="FFFF0000"/>
      <name val="Aptos Narrow"/>
      <family val="2"/>
      <scheme val="minor"/>
    </font>
    <font>
      <sz val="12"/>
      <color rgb="FFFF0000"/>
      <name val="Aptos Narrow"/>
      <family val="2"/>
      <scheme val="minor"/>
    </font>
    <font>
      <b/>
      <sz val="11"/>
      <color rgb="FFFF0000"/>
      <name val="Aptos Narrow"/>
      <family val="2"/>
      <scheme val="minor"/>
    </font>
    <font>
      <sz val="8"/>
      <color theme="0"/>
      <name val="Arial"/>
      <family val="2"/>
    </font>
    <font>
      <sz val="11"/>
      <color rgb="FF000000"/>
      <name val="Aptos Narrow"/>
      <family val="2"/>
      <scheme val="minor"/>
    </font>
    <font>
      <b/>
      <vertAlign val="subscript"/>
      <sz val="14"/>
      <name val="Aptos Narrow"/>
      <family val="2"/>
      <scheme val="minor"/>
    </font>
    <font>
      <b/>
      <sz val="11"/>
      <color theme="1"/>
      <name val="Montserrat"/>
    </font>
    <font>
      <b/>
      <u/>
      <sz val="11"/>
      <color theme="1"/>
      <name val="Aptos Narrow"/>
      <family val="2"/>
      <scheme val="minor"/>
    </font>
  </fonts>
  <fills count="19">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CCCC"/>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00FF"/>
        <bgColor indexed="64"/>
      </patternFill>
    </fill>
    <fill>
      <patternFill patternType="solid">
        <fgColor theme="3"/>
        <bgColor indexed="64"/>
      </patternFill>
    </fill>
    <fill>
      <patternFill patternType="solid">
        <fgColor theme="4" tint="0.59999389629810485"/>
        <bgColor indexed="64"/>
      </patternFill>
    </fill>
    <fill>
      <patternFill patternType="solid">
        <fgColor theme="3" tint="0.89999084444715716"/>
        <bgColor indexed="64"/>
      </patternFill>
    </fill>
  </fills>
  <borders count="133">
    <border>
      <left/>
      <right/>
      <top/>
      <bottom/>
      <diagonal/>
    </border>
    <border>
      <left/>
      <right/>
      <top/>
      <bottom style="double">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medium">
        <color indexed="64"/>
      </top>
      <bottom style="hair">
        <color indexed="64"/>
      </bottom>
      <diagonal/>
    </border>
  </borders>
  <cellStyleXfs count="5">
    <xf numFmtId="0" fontId="0" fillId="0" borderId="0"/>
    <xf numFmtId="43" fontId="9" fillId="0" borderId="0" applyFont="0" applyFill="0" applyBorder="0" applyAlignment="0" applyProtection="0"/>
    <xf numFmtId="9" fontId="9" fillId="0" borderId="0" applyFont="0" applyFill="0" applyBorder="0" applyAlignment="0" applyProtection="0"/>
    <xf numFmtId="0" fontId="14" fillId="0" borderId="0" applyNumberFormat="0" applyFill="0" applyBorder="0" applyAlignment="0" applyProtection="0"/>
    <xf numFmtId="0" fontId="63" fillId="0" borderId="0" applyNumberFormat="0" applyFill="0" applyBorder="0" applyAlignment="0" applyProtection="0"/>
  </cellStyleXfs>
  <cellXfs count="886">
    <xf numFmtId="0" fontId="0" fillId="0" borderId="0" xfId="0"/>
    <xf numFmtId="0" fontId="1" fillId="0" borderId="0" xfId="0" applyFont="1"/>
    <xf numFmtId="0" fontId="0" fillId="0" borderId="1" xfId="0" applyBorder="1" applyAlignment="1">
      <alignment wrapText="1"/>
    </xf>
    <xf numFmtId="0" fontId="0" fillId="0" borderId="1" xfId="0" applyBorder="1"/>
    <xf numFmtId="2" fontId="0" fillId="0" borderId="1" xfId="0" applyNumberFormat="1" applyBorder="1"/>
    <xf numFmtId="2" fontId="0" fillId="0" borderId="0" xfId="0" applyNumberFormat="1"/>
    <xf numFmtId="0" fontId="0" fillId="0" borderId="2" xfId="0" applyBorder="1" applyAlignment="1">
      <alignment wrapText="1"/>
    </xf>
    <xf numFmtId="0" fontId="0" fillId="0" borderId="2" xfId="0" applyBorder="1"/>
    <xf numFmtId="0" fontId="0" fillId="0" borderId="3" xfId="0" applyBorder="1"/>
    <xf numFmtId="2" fontId="0" fillId="0" borderId="3" xfId="0" applyNumberFormat="1" applyBorder="1"/>
    <xf numFmtId="0" fontId="3" fillId="0" borderId="0" xfId="0" applyFont="1" applyAlignment="1">
      <alignment vertical="center"/>
    </xf>
    <xf numFmtId="0" fontId="2" fillId="0" borderId="0" xfId="0" applyFont="1" applyAlignment="1">
      <alignment vertic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9" fontId="0" fillId="0" borderId="17" xfId="0" applyNumberFormat="1" applyBorder="1"/>
    <xf numFmtId="0" fontId="1" fillId="0" borderId="13" xfId="0" applyFont="1" applyBorder="1"/>
    <xf numFmtId="0" fontId="1" fillId="0" borderId="13" xfId="0" applyFont="1" applyBorder="1" applyAlignment="1">
      <alignment horizontal="center"/>
    </xf>
    <xf numFmtId="0" fontId="1" fillId="0" borderId="3" xfId="0" applyFont="1" applyBorder="1"/>
    <xf numFmtId="0" fontId="0" fillId="0" borderId="21" xfId="0" applyBorder="1"/>
    <xf numFmtId="0" fontId="0" fillId="0" borderId="4" xfId="0" applyBorder="1"/>
    <xf numFmtId="0" fontId="1" fillId="0" borderId="4" xfId="0" applyFont="1" applyBorder="1"/>
    <xf numFmtId="0" fontId="0" fillId="0" borderId="22" xfId="0" applyBorder="1"/>
    <xf numFmtId="0" fontId="1" fillId="0" borderId="21" xfId="0" applyFont="1" applyBorder="1" applyAlignment="1">
      <alignment wrapText="1"/>
    </xf>
    <xf numFmtId="0" fontId="1" fillId="0" borderId="2" xfId="0" applyFont="1" applyBorder="1"/>
    <xf numFmtId="0" fontId="6" fillId="0" borderId="23" xfId="0" applyFont="1" applyBorder="1"/>
    <xf numFmtId="1" fontId="1" fillId="0" borderId="4" xfId="0" applyNumberFormat="1" applyFont="1" applyBorder="1"/>
    <xf numFmtId="0" fontId="0" fillId="3" borderId="13" xfId="0" applyFill="1" applyBorder="1"/>
    <xf numFmtId="0" fontId="0" fillId="3" borderId="0" xfId="0" applyFill="1"/>
    <xf numFmtId="0" fontId="6" fillId="0" borderId="0" xfId="0" applyFont="1"/>
    <xf numFmtId="1" fontId="0" fillId="0" borderId="0" xfId="0" applyNumberFormat="1"/>
    <xf numFmtId="1" fontId="0" fillId="0" borderId="15" xfId="0" applyNumberFormat="1" applyBorder="1"/>
    <xf numFmtId="164" fontId="0" fillId="0" borderId="0" xfId="0" applyNumberFormat="1"/>
    <xf numFmtId="0" fontId="0" fillId="0" borderId="0" xfId="0" applyAlignment="1">
      <alignment wrapText="1"/>
    </xf>
    <xf numFmtId="0" fontId="1" fillId="0" borderId="13" xfId="0" applyFont="1" applyBorder="1" applyAlignment="1">
      <alignment wrapText="1"/>
    </xf>
    <xf numFmtId="0" fontId="1" fillId="0" borderId="15" xfId="0" applyFont="1" applyBorder="1"/>
    <xf numFmtId="0" fontId="10" fillId="0" borderId="0" xfId="0" applyFont="1" applyAlignment="1" applyProtection="1">
      <alignment horizontal="center"/>
      <protection hidden="1"/>
    </xf>
    <xf numFmtId="0" fontId="10" fillId="0" borderId="0" xfId="0" applyFont="1" applyAlignment="1" applyProtection="1">
      <alignment horizontal="left"/>
      <protection hidden="1"/>
    </xf>
    <xf numFmtId="0" fontId="10" fillId="0" borderId="0" xfId="0" applyFont="1" applyProtection="1">
      <protection hidden="1"/>
    </xf>
    <xf numFmtId="0" fontId="11" fillId="0" borderId="0" xfId="0" applyFont="1" applyAlignment="1" applyProtection="1">
      <alignment horizontal="left"/>
      <protection hidden="1"/>
    </xf>
    <xf numFmtId="0" fontId="12" fillId="0" borderId="0" xfId="0" applyFont="1" applyProtection="1">
      <protection hidden="1"/>
    </xf>
    <xf numFmtId="0" fontId="12" fillId="0" borderId="0" xfId="0" applyFont="1" applyAlignment="1" applyProtection="1">
      <alignment horizontal="left"/>
      <protection hidden="1"/>
    </xf>
    <xf numFmtId="14" fontId="12" fillId="4" borderId="0" xfId="0" applyNumberFormat="1" applyFont="1" applyFill="1" applyProtection="1">
      <protection locked="0" hidden="1"/>
    </xf>
    <xf numFmtId="0" fontId="10" fillId="0" borderId="0" xfId="0" applyFont="1" applyAlignment="1" applyProtection="1">
      <alignment horizontal="right"/>
      <protection hidden="1"/>
    </xf>
    <xf numFmtId="0" fontId="13" fillId="0" borderId="0" xfId="0" applyFont="1" applyAlignment="1" applyProtection="1">
      <alignment horizontal="left"/>
      <protection hidden="1"/>
    </xf>
    <xf numFmtId="164" fontId="10" fillId="0" borderId="0" xfId="0" applyNumberFormat="1" applyFont="1" applyAlignment="1" applyProtection="1">
      <alignment horizontal="left"/>
      <protection hidden="1"/>
    </xf>
    <xf numFmtId="0" fontId="10" fillId="0" borderId="0" xfId="0" applyFont="1" applyAlignment="1" applyProtection="1">
      <alignment horizontal="left" wrapText="1"/>
      <protection hidden="1"/>
    </xf>
    <xf numFmtId="0" fontId="15" fillId="0" borderId="0" xfId="0" applyFont="1" applyAlignment="1" applyProtection="1">
      <alignment horizontal="center"/>
      <protection hidden="1"/>
    </xf>
    <xf numFmtId="0" fontId="10" fillId="2" borderId="39" xfId="0" applyFont="1" applyFill="1" applyBorder="1" applyProtection="1">
      <protection hidden="1"/>
    </xf>
    <xf numFmtId="0" fontId="10" fillId="2" borderId="40" xfId="0" applyFont="1" applyFill="1" applyBorder="1" applyProtection="1">
      <protection hidden="1"/>
    </xf>
    <xf numFmtId="164" fontId="10" fillId="4" borderId="41" xfId="0" applyNumberFormat="1" applyFont="1" applyFill="1" applyBorder="1" applyAlignment="1" applyProtection="1">
      <alignment horizontal="center"/>
      <protection locked="0" hidden="1"/>
    </xf>
    <xf numFmtId="1" fontId="10" fillId="7" borderId="0" xfId="0" applyNumberFormat="1" applyFont="1" applyFill="1" applyAlignment="1" applyProtection="1">
      <alignment horizontal="center"/>
      <protection hidden="1"/>
    </xf>
    <xf numFmtId="0" fontId="10" fillId="2" borderId="13" xfId="0" applyFont="1" applyFill="1" applyBorder="1" applyProtection="1">
      <protection hidden="1"/>
    </xf>
    <xf numFmtId="164" fontId="10" fillId="7" borderId="0" xfId="0" applyNumberFormat="1" applyFont="1" applyFill="1" applyAlignment="1" applyProtection="1">
      <alignment horizontal="center"/>
      <protection hidden="1"/>
    </xf>
    <xf numFmtId="164" fontId="10" fillId="0" borderId="0" xfId="0" applyNumberFormat="1" applyFont="1" applyAlignment="1" applyProtection="1">
      <alignment horizontal="center"/>
      <protection hidden="1"/>
    </xf>
    <xf numFmtId="0" fontId="17" fillId="0" borderId="0" xfId="0" applyFont="1" applyProtection="1">
      <protection hidden="1"/>
    </xf>
    <xf numFmtId="164" fontId="17" fillId="0" borderId="0" xfId="0" applyNumberFormat="1" applyFont="1" applyAlignment="1" applyProtection="1">
      <alignment horizontal="right"/>
      <protection hidden="1"/>
    </xf>
    <xf numFmtId="0" fontId="17" fillId="0" borderId="0" xfId="0" applyFont="1" applyAlignment="1" applyProtection="1">
      <alignment horizontal="left"/>
      <protection hidden="1"/>
    </xf>
    <xf numFmtId="0" fontId="0" fillId="0" borderId="52" xfId="0" applyBorder="1"/>
    <xf numFmtId="0" fontId="1" fillId="0" borderId="0" xfId="0" applyFont="1" applyAlignment="1">
      <alignment wrapText="1"/>
    </xf>
    <xf numFmtId="0" fontId="23" fillId="0" borderId="0" xfId="0" applyFont="1"/>
    <xf numFmtId="0" fontId="24" fillId="0" borderId="0" xfId="0" applyFont="1"/>
    <xf numFmtId="0" fontId="20" fillId="0" borderId="0" xfId="0" applyFont="1"/>
    <xf numFmtId="165" fontId="0" fillId="0" borderId="3" xfId="0" applyNumberFormat="1" applyBorder="1"/>
    <xf numFmtId="0" fontId="0" fillId="9" borderId="0" xfId="0" applyFill="1"/>
    <xf numFmtId="0" fontId="25" fillId="9" borderId="0" xfId="0" applyFont="1" applyFill="1"/>
    <xf numFmtId="0" fontId="22" fillId="9" borderId="0" xfId="0" applyFont="1" applyFill="1"/>
    <xf numFmtId="0" fontId="22" fillId="9" borderId="15" xfId="0" applyFont="1" applyFill="1" applyBorder="1"/>
    <xf numFmtId="0" fontId="26" fillId="9" borderId="0" xfId="0" applyFont="1" applyFill="1"/>
    <xf numFmtId="0" fontId="27" fillId="9" borderId="0" xfId="0" applyFont="1" applyFill="1"/>
    <xf numFmtId="0" fontId="27" fillId="9" borderId="15" xfId="0" applyFont="1" applyFill="1" applyBorder="1"/>
    <xf numFmtId="0" fontId="21" fillId="9" borderId="0" xfId="0" applyFont="1" applyFill="1"/>
    <xf numFmtId="0" fontId="0" fillId="9" borderId="8" xfId="0" applyFill="1" applyBorder="1"/>
    <xf numFmtId="0" fontId="0" fillId="9" borderId="9" xfId="0" applyFill="1" applyBorder="1"/>
    <xf numFmtId="0" fontId="28" fillId="9" borderId="0" xfId="0" applyFont="1" applyFill="1"/>
    <xf numFmtId="0" fontId="22" fillId="9" borderId="8" xfId="0" applyFont="1" applyFill="1" applyBorder="1"/>
    <xf numFmtId="0" fontId="22" fillId="9" borderId="9" xfId="0" applyFont="1" applyFill="1" applyBorder="1"/>
    <xf numFmtId="0" fontId="29" fillId="9" borderId="0" xfId="0" applyFont="1" applyFill="1"/>
    <xf numFmtId="0" fontId="29" fillId="9" borderId="15" xfId="0" applyFont="1" applyFill="1" applyBorder="1"/>
    <xf numFmtId="0" fontId="24" fillId="9" borderId="0" xfId="0" applyFont="1" applyFill="1"/>
    <xf numFmtId="0" fontId="29" fillId="9" borderId="8" xfId="0" applyFont="1" applyFill="1" applyBorder="1"/>
    <xf numFmtId="0" fontId="29" fillId="9" borderId="9" xfId="0" applyFont="1" applyFill="1" applyBorder="1"/>
    <xf numFmtId="0" fontId="0" fillId="9" borderId="3" xfId="0" applyFill="1" applyBorder="1"/>
    <xf numFmtId="0" fontId="8" fillId="0" borderId="21" xfId="0" applyFont="1" applyBorder="1"/>
    <xf numFmtId="0" fontId="8" fillId="0" borderId="4" xfId="0" applyFont="1" applyBorder="1"/>
    <xf numFmtId="1" fontId="8" fillId="0" borderId="4" xfId="0" applyNumberFormat="1" applyFont="1" applyBorder="1"/>
    <xf numFmtId="0" fontId="8" fillId="0" borderId="54" xfId="0" applyFont="1" applyBorder="1"/>
    <xf numFmtId="0" fontId="8" fillId="0" borderId="22" xfId="0" applyFont="1" applyBorder="1"/>
    <xf numFmtId="1" fontId="1" fillId="0" borderId="2" xfId="0" applyNumberFormat="1" applyFont="1" applyBorder="1"/>
    <xf numFmtId="0" fontId="0" fillId="9" borderId="2" xfId="0" applyFill="1" applyBorder="1"/>
    <xf numFmtId="0" fontId="26" fillId="9" borderId="8" xfId="0" applyFont="1" applyFill="1" applyBorder="1"/>
    <xf numFmtId="165" fontId="1" fillId="0" borderId="0" xfId="2" applyNumberFormat="1" applyFont="1" applyFill="1" applyBorder="1"/>
    <xf numFmtId="2" fontId="1" fillId="0" borderId="0" xfId="0" applyNumberFormat="1" applyFont="1"/>
    <xf numFmtId="0" fontId="1" fillId="0" borderId="8" xfId="0" applyFont="1" applyBorder="1"/>
    <xf numFmtId="0" fontId="1" fillId="0" borderId="19" xfId="0" applyFont="1" applyBorder="1"/>
    <xf numFmtId="0" fontId="28" fillId="9" borderId="8" xfId="0" applyFont="1" applyFill="1" applyBorder="1"/>
    <xf numFmtId="0" fontId="0" fillId="0" borderId="56" xfId="0" applyBorder="1"/>
    <xf numFmtId="0" fontId="0" fillId="9" borderId="17" xfId="0" applyFill="1" applyBorder="1"/>
    <xf numFmtId="0" fontId="0" fillId="9" borderId="19" xfId="0" applyFill="1" applyBorder="1"/>
    <xf numFmtId="0" fontId="1" fillId="9" borderId="8" xfId="0" applyFont="1" applyFill="1" applyBorder="1"/>
    <xf numFmtId="0" fontId="1" fillId="9" borderId="19" xfId="0" applyFont="1" applyFill="1" applyBorder="1"/>
    <xf numFmtId="0" fontId="0" fillId="9" borderId="10" xfId="0" applyFill="1" applyBorder="1"/>
    <xf numFmtId="0" fontId="31" fillId="0" borderId="0" xfId="0" applyFont="1"/>
    <xf numFmtId="0" fontId="34" fillId="0" borderId="0" xfId="0" applyFont="1"/>
    <xf numFmtId="0" fontId="35" fillId="0" borderId="0" xfId="0" applyFont="1"/>
    <xf numFmtId="0" fontId="34" fillId="0" borderId="15" xfId="0" applyFont="1" applyBorder="1"/>
    <xf numFmtId="0" fontId="34" fillId="0" borderId="9" xfId="0" applyFont="1" applyBorder="1"/>
    <xf numFmtId="0" fontId="34" fillId="0" borderId="8" xfId="0" applyFont="1" applyBorder="1"/>
    <xf numFmtId="0" fontId="36" fillId="0" borderId="0" xfId="0" applyFont="1"/>
    <xf numFmtId="2" fontId="36" fillId="0" borderId="0" xfId="0" applyNumberFormat="1" applyFont="1"/>
    <xf numFmtId="0" fontId="36" fillId="0" borderId="8" xfId="0" applyFont="1" applyBorder="1"/>
    <xf numFmtId="0" fontId="36" fillId="0" borderId="9" xfId="0" applyFont="1" applyBorder="1"/>
    <xf numFmtId="0" fontId="36" fillId="0" borderId="15" xfId="0" applyFont="1" applyBorder="1"/>
    <xf numFmtId="0" fontId="27" fillId="9" borderId="8" xfId="0" applyFont="1" applyFill="1" applyBorder="1"/>
    <xf numFmtId="0" fontId="27" fillId="9" borderId="9" xfId="0" applyFont="1" applyFill="1" applyBorder="1"/>
    <xf numFmtId="0" fontId="37" fillId="0" borderId="0" xfId="0" applyFont="1"/>
    <xf numFmtId="0" fontId="29" fillId="10" borderId="0" xfId="0" applyFont="1" applyFill="1"/>
    <xf numFmtId="0" fontId="29" fillId="10" borderId="8" xfId="0" applyFont="1" applyFill="1" applyBorder="1"/>
    <xf numFmtId="0" fontId="29" fillId="10" borderId="9" xfId="0" applyFont="1" applyFill="1" applyBorder="1"/>
    <xf numFmtId="0" fontId="29" fillId="10" borderId="15" xfId="0" applyFont="1" applyFill="1" applyBorder="1"/>
    <xf numFmtId="0" fontId="0" fillId="3" borderId="8" xfId="0" applyFill="1" applyBorder="1"/>
    <xf numFmtId="0" fontId="0" fillId="3" borderId="9" xfId="0" applyFill="1" applyBorder="1"/>
    <xf numFmtId="0" fontId="0" fillId="3" borderId="15" xfId="0" applyFill="1" applyBorder="1"/>
    <xf numFmtId="0" fontId="21" fillId="10" borderId="0" xfId="0" applyFont="1" applyFill="1"/>
    <xf numFmtId="0" fontId="21" fillId="10" borderId="8" xfId="0" applyFont="1" applyFill="1" applyBorder="1"/>
    <xf numFmtId="0" fontId="21" fillId="10" borderId="9" xfId="0" applyFont="1" applyFill="1" applyBorder="1"/>
    <xf numFmtId="0" fontId="21" fillId="10" borderId="15" xfId="0" applyFont="1" applyFill="1" applyBorder="1"/>
    <xf numFmtId="0" fontId="0" fillId="10" borderId="0" xfId="0" applyFill="1"/>
    <xf numFmtId="0" fontId="0" fillId="10" borderId="8" xfId="0" applyFill="1" applyBorder="1"/>
    <xf numFmtId="0" fontId="0" fillId="10" borderId="9" xfId="0" applyFill="1" applyBorder="1"/>
    <xf numFmtId="0" fontId="0" fillId="10" borderId="15" xfId="0" applyFill="1" applyBorder="1"/>
    <xf numFmtId="0" fontId="23" fillId="0" borderId="8" xfId="0" applyFont="1" applyBorder="1"/>
    <xf numFmtId="0" fontId="23" fillId="0" borderId="9" xfId="0" applyFont="1" applyBorder="1"/>
    <xf numFmtId="0" fontId="23" fillId="0" borderId="15" xfId="0" applyFont="1" applyBorder="1"/>
    <xf numFmtId="2" fontId="0" fillId="0" borderId="13" xfId="0" applyNumberFormat="1" applyBorder="1"/>
    <xf numFmtId="2" fontId="0" fillId="3" borderId="13" xfId="0" applyNumberFormat="1" applyFill="1" applyBorder="1"/>
    <xf numFmtId="0" fontId="35" fillId="0" borderId="13" xfId="0" applyFont="1" applyBorder="1"/>
    <xf numFmtId="0" fontId="34" fillId="0" borderId="13" xfId="0" applyFont="1" applyBorder="1"/>
    <xf numFmtId="0" fontId="8" fillId="8" borderId="0" xfId="0" applyFont="1" applyFill="1" applyAlignment="1">
      <alignment horizontal="center"/>
    </xf>
    <xf numFmtId="0" fontId="27" fillId="0" borderId="0" xfId="0" applyFont="1"/>
    <xf numFmtId="0" fontId="27" fillId="0" borderId="8" xfId="0" applyFont="1" applyBorder="1"/>
    <xf numFmtId="0" fontId="27" fillId="0" borderId="9" xfId="0" applyFont="1" applyBorder="1"/>
    <xf numFmtId="0" fontId="27" fillId="0" borderId="15" xfId="0" applyFont="1" applyBorder="1"/>
    <xf numFmtId="0" fontId="6" fillId="0" borderId="57" xfId="0" applyFont="1" applyBorder="1"/>
    <xf numFmtId="0" fontId="6" fillId="0" borderId="58" xfId="0" applyFont="1" applyBorder="1"/>
    <xf numFmtId="0" fontId="6" fillId="0" borderId="59" xfId="0" applyFont="1" applyBorder="1"/>
    <xf numFmtId="0" fontId="6" fillId="0" borderId="60" xfId="0" applyFont="1" applyBorder="1"/>
    <xf numFmtId="0" fontId="33" fillId="0" borderId="0" xfId="0" applyFont="1"/>
    <xf numFmtId="0" fontId="32" fillId="0" borderId="22" xfId="0" applyFont="1" applyBorder="1"/>
    <xf numFmtId="0" fontId="34" fillId="9" borderId="0" xfId="0" applyFont="1" applyFill="1"/>
    <xf numFmtId="0" fontId="36" fillId="9" borderId="0" xfId="0" applyFont="1" applyFill="1"/>
    <xf numFmtId="0" fontId="23" fillId="9" borderId="0" xfId="0" applyFont="1" applyFill="1"/>
    <xf numFmtId="0" fontId="6" fillId="9" borderId="0" xfId="0" applyFont="1" applyFill="1"/>
    <xf numFmtId="0" fontId="34" fillId="0" borderId="21" xfId="0" applyFont="1" applyBorder="1"/>
    <xf numFmtId="0" fontId="34" fillId="0" borderId="22" xfId="0" applyFont="1" applyBorder="1"/>
    <xf numFmtId="9" fontId="0" fillId="9" borderId="0" xfId="2" applyFont="1" applyFill="1" applyBorder="1"/>
    <xf numFmtId="9" fontId="0" fillId="0" borderId="0" xfId="2" applyFont="1" applyBorder="1"/>
    <xf numFmtId="9" fontId="0" fillId="0" borderId="0" xfId="2" applyFont="1"/>
    <xf numFmtId="9" fontId="1" fillId="0" borderId="0" xfId="2" applyFont="1"/>
    <xf numFmtId="9" fontId="0" fillId="0" borderId="15" xfId="2" applyFont="1" applyBorder="1"/>
    <xf numFmtId="2" fontId="0" fillId="9" borderId="0" xfId="0" applyNumberFormat="1" applyFill="1"/>
    <xf numFmtId="2" fontId="1" fillId="0" borderId="0" xfId="2" applyNumberFormat="1" applyFont="1" applyFill="1" applyBorder="1"/>
    <xf numFmtId="2" fontId="0" fillId="0" borderId="15" xfId="0" applyNumberFormat="1" applyBorder="1"/>
    <xf numFmtId="2" fontId="0" fillId="0" borderId="19" xfId="0" applyNumberFormat="1" applyBorder="1"/>
    <xf numFmtId="2" fontId="0" fillId="0" borderId="20" xfId="0" applyNumberFormat="1" applyBorder="1"/>
    <xf numFmtId="2" fontId="0" fillId="0" borderId="16" xfId="0" applyNumberFormat="1" applyBorder="1"/>
    <xf numFmtId="1" fontId="6" fillId="0" borderId="57" xfId="0" applyNumberFormat="1" applyFont="1" applyBorder="1"/>
    <xf numFmtId="164" fontId="6" fillId="0" borderId="57" xfId="0" applyNumberFormat="1" applyFont="1" applyBorder="1"/>
    <xf numFmtId="0" fontId="40" fillId="9" borderId="21" xfId="0" applyFont="1" applyFill="1" applyBorder="1" applyAlignment="1" applyProtection="1">
      <alignment horizontal="left"/>
      <protection hidden="1"/>
    </xf>
    <xf numFmtId="0" fontId="40" fillId="9" borderId="22" xfId="0" applyFont="1" applyFill="1" applyBorder="1" applyAlignment="1" applyProtection="1">
      <alignment horizontal="left"/>
      <protection hidden="1"/>
    </xf>
    <xf numFmtId="0" fontId="12" fillId="9" borderId="0" xfId="0" applyFont="1" applyFill="1" applyProtection="1">
      <protection hidden="1"/>
    </xf>
    <xf numFmtId="0" fontId="41" fillId="9" borderId="0" xfId="0" applyFont="1" applyFill="1" applyProtection="1">
      <protection hidden="1"/>
    </xf>
    <xf numFmtId="0" fontId="27" fillId="9" borderId="0" xfId="0" applyFont="1" applyFill="1" applyAlignment="1">
      <alignment horizontal="left"/>
    </xf>
    <xf numFmtId="0" fontId="25" fillId="9" borderId="0" xfId="0" applyFont="1" applyFill="1" applyAlignment="1">
      <alignment horizontal="left"/>
    </xf>
    <xf numFmtId="0" fontId="42" fillId="9" borderId="0" xfId="0" applyFont="1" applyFill="1"/>
    <xf numFmtId="0" fontId="42" fillId="9" borderId="15" xfId="0" applyFont="1" applyFill="1" applyBorder="1"/>
    <xf numFmtId="0" fontId="1" fillId="9" borderId="0" xfId="0" applyFont="1" applyFill="1"/>
    <xf numFmtId="0" fontId="1" fillId="0" borderId="9" xfId="0" applyFont="1" applyBorder="1"/>
    <xf numFmtId="0" fontId="1" fillId="0" borderId="14" xfId="0" applyFont="1" applyBorder="1"/>
    <xf numFmtId="0" fontId="1" fillId="0" borderId="32" xfId="0" applyFont="1" applyBorder="1"/>
    <xf numFmtId="0" fontId="1" fillId="0" borderId="16" xfId="0" applyFont="1" applyBorder="1"/>
    <xf numFmtId="0" fontId="1" fillId="0" borderId="17" xfId="0" applyFont="1" applyBorder="1"/>
    <xf numFmtId="0" fontId="1" fillId="0" borderId="18" xfId="0" applyFont="1" applyBorder="1"/>
    <xf numFmtId="0" fontId="21" fillId="9" borderId="8" xfId="0" applyFont="1" applyFill="1" applyBorder="1"/>
    <xf numFmtId="165" fontId="0" fillId="0" borderId="0" xfId="2" applyNumberFormat="1" applyFont="1"/>
    <xf numFmtId="165" fontId="0" fillId="0" borderId="8" xfId="2" applyNumberFormat="1" applyFont="1" applyBorder="1"/>
    <xf numFmtId="165" fontId="0" fillId="0" borderId="9" xfId="2" applyNumberFormat="1" applyFont="1" applyBorder="1"/>
    <xf numFmtId="165" fontId="0" fillId="0" borderId="0" xfId="2" applyNumberFormat="1" applyFont="1" applyBorder="1"/>
    <xf numFmtId="1" fontId="1" fillId="0" borderId="0" xfId="0" applyNumberFormat="1" applyFont="1" applyAlignment="1">
      <alignment horizontal="right" indent="1"/>
    </xf>
    <xf numFmtId="1" fontId="1" fillId="0" borderId="0" xfId="0" applyNumberFormat="1" applyFont="1"/>
    <xf numFmtId="0" fontId="0" fillId="0" borderId="54" xfId="0" applyBorder="1"/>
    <xf numFmtId="0" fontId="0" fillId="0" borderId="55" xfId="0" applyBorder="1"/>
    <xf numFmtId="0" fontId="1" fillId="0" borderId="57" xfId="0" applyFont="1" applyBorder="1"/>
    <xf numFmtId="0" fontId="1" fillId="9" borderId="1" xfId="0" applyFont="1" applyFill="1" applyBorder="1"/>
    <xf numFmtId="0" fontId="1" fillId="0" borderId="63" xfId="0" applyFont="1" applyBorder="1"/>
    <xf numFmtId="0" fontId="1" fillId="0" borderId="1" xfId="0" applyFont="1" applyBorder="1"/>
    <xf numFmtId="1" fontId="1" fillId="0" borderId="1" xfId="0" applyNumberFormat="1" applyFont="1" applyBorder="1" applyAlignment="1">
      <alignment horizontal="right" indent="1"/>
    </xf>
    <xf numFmtId="0" fontId="1" fillId="0" borderId="52" xfId="0" applyFont="1" applyBorder="1"/>
    <xf numFmtId="1" fontId="1" fillId="0" borderId="1" xfId="0" applyNumberFormat="1" applyFont="1" applyBorder="1"/>
    <xf numFmtId="0" fontId="1" fillId="0" borderId="53" xfId="0" applyFont="1" applyBorder="1"/>
    <xf numFmtId="0" fontId="1" fillId="0" borderId="64" xfId="0" applyFont="1" applyBorder="1"/>
    <xf numFmtId="0" fontId="1" fillId="9" borderId="2" xfId="0" applyFont="1" applyFill="1" applyBorder="1"/>
    <xf numFmtId="0" fontId="1" fillId="9" borderId="60" xfId="0" applyFont="1" applyFill="1" applyBorder="1"/>
    <xf numFmtId="0" fontId="1" fillId="9" borderId="57" xfId="0" applyFont="1" applyFill="1" applyBorder="1"/>
    <xf numFmtId="1" fontId="1" fillId="0" borderId="57" xfId="0" applyNumberFormat="1" applyFont="1" applyBorder="1"/>
    <xf numFmtId="0" fontId="1" fillId="0" borderId="58" xfId="0" applyFont="1" applyBorder="1"/>
    <xf numFmtId="0" fontId="1" fillId="0" borderId="59" xfId="0" applyFont="1" applyBorder="1"/>
    <xf numFmtId="0" fontId="1" fillId="0" borderId="60" xfId="0" applyFont="1" applyBorder="1"/>
    <xf numFmtId="0" fontId="1" fillId="9" borderId="21" xfId="0" applyFont="1" applyFill="1" applyBorder="1"/>
    <xf numFmtId="0" fontId="1" fillId="9" borderId="4" xfId="0" applyFont="1" applyFill="1" applyBorder="1"/>
    <xf numFmtId="0" fontId="1" fillId="0" borderId="4" xfId="0" applyFont="1" applyBorder="1" applyAlignment="1">
      <alignment horizontal="left"/>
    </xf>
    <xf numFmtId="0" fontId="22" fillId="9" borderId="5" xfId="0" applyFont="1" applyFill="1" applyBorder="1"/>
    <xf numFmtId="0" fontId="22" fillId="9" borderId="6" xfId="0" applyFont="1" applyFill="1" applyBorder="1"/>
    <xf numFmtId="0" fontId="22" fillId="9" borderId="7" xfId="0" applyFont="1" applyFill="1" applyBorder="1"/>
    <xf numFmtId="0" fontId="21" fillId="9" borderId="15" xfId="0" applyFont="1" applyFill="1" applyBorder="1"/>
    <xf numFmtId="0" fontId="21" fillId="9" borderId="9" xfId="0" applyFont="1" applyFill="1" applyBorder="1"/>
    <xf numFmtId="165" fontId="1" fillId="0" borderId="8" xfId="2" applyNumberFormat="1" applyFont="1" applyFill="1" applyBorder="1"/>
    <xf numFmtId="1" fontId="1" fillId="0" borderId="17" xfId="0" applyNumberFormat="1" applyFont="1" applyBorder="1"/>
    <xf numFmtId="2" fontId="1" fillId="0" borderId="8" xfId="0" applyNumberFormat="1" applyFont="1" applyBorder="1"/>
    <xf numFmtId="165" fontId="0" fillId="0" borderId="19" xfId="0" applyNumberFormat="1" applyBorder="1"/>
    <xf numFmtId="1" fontId="0" fillId="0" borderId="8" xfId="0" applyNumberFormat="1" applyBorder="1"/>
    <xf numFmtId="2" fontId="0" fillId="0" borderId="8" xfId="0" applyNumberFormat="1" applyBorder="1"/>
    <xf numFmtId="0" fontId="0" fillId="9" borderId="15" xfId="0" applyFill="1" applyBorder="1"/>
    <xf numFmtId="0" fontId="10" fillId="2" borderId="13" xfId="0" applyFont="1" applyFill="1" applyBorder="1" applyAlignment="1" applyProtection="1">
      <alignment horizontal="center"/>
      <protection hidden="1"/>
    </xf>
    <xf numFmtId="1" fontId="0" fillId="0" borderId="17" xfId="0" applyNumberFormat="1" applyBorder="1"/>
    <xf numFmtId="9" fontId="40" fillId="9" borderId="15" xfId="0" applyNumberFormat="1" applyFont="1" applyFill="1" applyBorder="1" applyAlignment="1" applyProtection="1">
      <alignment horizontal="center"/>
      <protection hidden="1"/>
    </xf>
    <xf numFmtId="164" fontId="10" fillId="4" borderId="38" xfId="0" applyNumberFormat="1" applyFont="1" applyFill="1" applyBorder="1" applyAlignment="1" applyProtection="1">
      <alignment horizontal="center"/>
      <protection locked="0" hidden="1"/>
    </xf>
    <xf numFmtId="164" fontId="10" fillId="4" borderId="34" xfId="0" applyNumberFormat="1" applyFont="1" applyFill="1" applyBorder="1" applyAlignment="1" applyProtection="1">
      <alignment horizontal="center"/>
      <protection locked="0" hidden="1"/>
    </xf>
    <xf numFmtId="1" fontId="10" fillId="2" borderId="13" xfId="0" applyNumberFormat="1" applyFont="1" applyFill="1" applyBorder="1" applyAlignment="1" applyProtection="1">
      <alignment horizontal="center"/>
      <protection hidden="1"/>
    </xf>
    <xf numFmtId="0" fontId="28" fillId="9" borderId="15" xfId="0" applyFont="1" applyFill="1" applyBorder="1"/>
    <xf numFmtId="165" fontId="1" fillId="0" borderId="15" xfId="2" applyNumberFormat="1" applyFont="1" applyFill="1" applyBorder="1"/>
    <xf numFmtId="1" fontId="1" fillId="0" borderId="14" xfId="0" applyNumberFormat="1" applyFont="1" applyBorder="1"/>
    <xf numFmtId="2" fontId="1" fillId="0" borderId="15" xfId="0" applyNumberFormat="1" applyFont="1" applyBorder="1"/>
    <xf numFmtId="165" fontId="0" fillId="0" borderId="16" xfId="0" applyNumberFormat="1" applyBorder="1"/>
    <xf numFmtId="1" fontId="35" fillId="0" borderId="0" xfId="0" applyNumberFormat="1" applyFont="1" applyAlignment="1">
      <alignment horizontal="right" indent="1"/>
    </xf>
    <xf numFmtId="0" fontId="35" fillId="0" borderId="8" xfId="0" applyFont="1" applyBorder="1"/>
    <xf numFmtId="1" fontId="35" fillId="0" borderId="0" xfId="0" applyNumberFormat="1" applyFont="1"/>
    <xf numFmtId="0" fontId="35" fillId="0" borderId="15" xfId="0" applyFont="1" applyBorder="1"/>
    <xf numFmtId="1" fontId="34" fillId="0" borderId="0" xfId="0" applyNumberFormat="1" applyFont="1"/>
    <xf numFmtId="0" fontId="35" fillId="0" borderId="0" xfId="0" applyFont="1" applyAlignment="1">
      <alignment wrapText="1"/>
    </xf>
    <xf numFmtId="164" fontId="0" fillId="0" borderId="8" xfId="0" applyNumberFormat="1" applyBorder="1"/>
    <xf numFmtId="164" fontId="34" fillId="0" borderId="0" xfId="0" applyNumberFormat="1" applyFont="1"/>
    <xf numFmtId="164" fontId="34" fillId="0" borderId="8" xfId="0" applyNumberFormat="1" applyFont="1" applyBorder="1"/>
    <xf numFmtId="2" fontId="0" fillId="0" borderId="4" xfId="0" applyNumberFormat="1" applyBorder="1"/>
    <xf numFmtId="0" fontId="31" fillId="9" borderId="0" xfId="0" applyFont="1" applyFill="1"/>
    <xf numFmtId="0" fontId="43" fillId="0" borderId="0" xfId="0" applyFont="1"/>
    <xf numFmtId="0" fontId="32" fillId="0" borderId="0" xfId="0" applyFont="1"/>
    <xf numFmtId="0" fontId="31" fillId="0" borderId="15" xfId="0" applyFont="1" applyBorder="1"/>
    <xf numFmtId="0" fontId="10" fillId="2" borderId="33" xfId="0" applyFont="1" applyFill="1" applyBorder="1" applyProtection="1">
      <protection hidden="1"/>
    </xf>
    <xf numFmtId="0" fontId="25" fillId="9" borderId="0" xfId="0" applyFont="1" applyFill="1" applyAlignment="1">
      <alignment vertical="center" wrapText="1"/>
    </xf>
    <xf numFmtId="0" fontId="25" fillId="9" borderId="6" xfId="0" applyFont="1" applyFill="1" applyBorder="1" applyAlignment="1">
      <alignment vertical="center" wrapText="1"/>
    </xf>
    <xf numFmtId="0" fontId="21" fillId="9" borderId="42" xfId="0" applyFont="1" applyFill="1" applyBorder="1"/>
    <xf numFmtId="0" fontId="8" fillId="8" borderId="0" xfId="0" applyFont="1" applyFill="1"/>
    <xf numFmtId="0" fontId="8" fillId="8" borderId="24" xfId="0" applyFont="1" applyFill="1" applyBorder="1"/>
    <xf numFmtId="0" fontId="8" fillId="8" borderId="26" xfId="0" applyFont="1" applyFill="1" applyBorder="1"/>
    <xf numFmtId="0" fontId="25" fillId="9" borderId="15" xfId="0" applyFont="1" applyFill="1" applyBorder="1" applyAlignment="1">
      <alignment vertical="center" wrapText="1"/>
    </xf>
    <xf numFmtId="0" fontId="22" fillId="9" borderId="68" xfId="0" applyFont="1" applyFill="1" applyBorder="1"/>
    <xf numFmtId="0" fontId="21" fillId="9" borderId="69" xfId="0" applyFont="1" applyFill="1" applyBorder="1"/>
    <xf numFmtId="0" fontId="0" fillId="0" borderId="69" xfId="0" applyBorder="1"/>
    <xf numFmtId="0" fontId="8" fillId="8" borderId="9" xfId="0" applyFont="1" applyFill="1" applyBorder="1"/>
    <xf numFmtId="0" fontId="25" fillId="9" borderId="9" xfId="0" applyFont="1" applyFill="1" applyBorder="1" applyAlignment="1">
      <alignment vertical="center" wrapText="1"/>
    </xf>
    <xf numFmtId="0" fontId="22" fillId="9" borderId="17" xfId="0" applyFont="1" applyFill="1" applyBorder="1"/>
    <xf numFmtId="0" fontId="22" fillId="9" borderId="19" xfId="0" applyFont="1" applyFill="1" applyBorder="1"/>
    <xf numFmtId="0" fontId="44" fillId="0" borderId="0" xfId="0" applyFont="1" applyProtection="1">
      <protection hidden="1"/>
    </xf>
    <xf numFmtId="0" fontId="12" fillId="2" borderId="0" xfId="0" applyFont="1" applyFill="1" applyProtection="1">
      <protection hidden="1"/>
    </xf>
    <xf numFmtId="0" fontId="10" fillId="2" borderId="0" xfId="0" applyFont="1" applyFill="1" applyProtection="1">
      <protection hidden="1"/>
    </xf>
    <xf numFmtId="0" fontId="10" fillId="0" borderId="49" xfId="0" applyFont="1" applyBorder="1" applyAlignment="1" applyProtection="1">
      <alignment horizontal="center"/>
      <protection hidden="1"/>
    </xf>
    <xf numFmtId="164" fontId="10" fillId="0" borderId="44" xfId="0" applyNumberFormat="1" applyFont="1" applyBorder="1" applyAlignment="1" applyProtection="1">
      <alignment horizontal="center"/>
      <protection hidden="1"/>
    </xf>
    <xf numFmtId="3" fontId="10" fillId="0" borderId="56" xfId="0" applyNumberFormat="1" applyFont="1" applyBorder="1" applyAlignment="1" applyProtection="1">
      <alignment horizontal="center"/>
      <protection hidden="1"/>
    </xf>
    <xf numFmtId="0" fontId="0" fillId="0" borderId="0" xfId="0" applyProtection="1">
      <protection hidden="1"/>
    </xf>
    <xf numFmtId="0" fontId="45" fillId="0" borderId="0" xfId="0" applyFont="1" applyProtection="1">
      <protection hidden="1"/>
    </xf>
    <xf numFmtId="0" fontId="20" fillId="0" borderId="0" xfId="0" applyFont="1" applyProtection="1">
      <protection hidden="1"/>
    </xf>
    <xf numFmtId="0" fontId="0" fillId="2" borderId="0" xfId="0" applyFill="1" applyProtection="1">
      <protection hidden="1"/>
    </xf>
    <xf numFmtId="0" fontId="47" fillId="0" borderId="0" xfId="0" applyFont="1" applyAlignment="1" applyProtection="1">
      <alignment horizontal="left"/>
      <protection hidden="1"/>
    </xf>
    <xf numFmtId="164" fontId="47" fillId="0" borderId="0" xfId="0" applyNumberFormat="1" applyFont="1" applyAlignment="1" applyProtection="1">
      <alignment horizontal="left"/>
      <protection hidden="1"/>
    </xf>
    <xf numFmtId="0" fontId="47" fillId="0" borderId="0" xfId="0" applyFont="1" applyProtection="1">
      <protection hidden="1"/>
    </xf>
    <xf numFmtId="0" fontId="49" fillId="0" borderId="0" xfId="0" applyFont="1" applyProtection="1">
      <protection hidden="1"/>
    </xf>
    <xf numFmtId="3" fontId="23" fillId="11" borderId="97" xfId="0" applyNumberFormat="1" applyFont="1" applyFill="1" applyBorder="1" applyAlignment="1" applyProtection="1">
      <alignment horizontal="center"/>
      <protection hidden="1"/>
    </xf>
    <xf numFmtId="3" fontId="23" fillId="11" borderId="98" xfId="0" applyNumberFormat="1" applyFont="1" applyFill="1" applyBorder="1" applyAlignment="1" applyProtection="1">
      <alignment horizontal="center"/>
      <protection hidden="1"/>
    </xf>
    <xf numFmtId="3" fontId="23" fillId="11" borderId="99" xfId="0" applyNumberFormat="1" applyFont="1" applyFill="1" applyBorder="1" applyAlignment="1" applyProtection="1">
      <alignment horizontal="center"/>
      <protection hidden="1"/>
    </xf>
    <xf numFmtId="0" fontId="10" fillId="9" borderId="72" xfId="0" applyFont="1" applyFill="1" applyBorder="1" applyAlignment="1" applyProtection="1">
      <alignment horizontal="center"/>
      <protection hidden="1"/>
    </xf>
    <xf numFmtId="0" fontId="10" fillId="9" borderId="73" xfId="0" applyFont="1" applyFill="1" applyBorder="1" applyAlignment="1" applyProtection="1">
      <alignment horizontal="center"/>
      <protection hidden="1"/>
    </xf>
    <xf numFmtId="0" fontId="40" fillId="9" borderId="71" xfId="0" applyFont="1" applyFill="1" applyBorder="1" applyAlignment="1" applyProtection="1">
      <alignment horizontal="left"/>
      <protection hidden="1"/>
    </xf>
    <xf numFmtId="0" fontId="40" fillId="9" borderId="10" xfId="0" applyFont="1" applyFill="1" applyBorder="1" applyAlignment="1" applyProtection="1">
      <alignment horizontal="left"/>
      <protection hidden="1"/>
    </xf>
    <xf numFmtId="0" fontId="40" fillId="9" borderId="6" xfId="0" applyFont="1" applyFill="1" applyBorder="1" applyProtection="1">
      <protection hidden="1"/>
    </xf>
    <xf numFmtId="0" fontId="51" fillId="9" borderId="24" xfId="0" applyFont="1" applyFill="1" applyBorder="1" applyAlignment="1" applyProtection="1">
      <alignment horizontal="center" vertical="center" wrapText="1"/>
      <protection hidden="1"/>
    </xf>
    <xf numFmtId="0" fontId="15" fillId="9" borderId="76" xfId="0" applyFont="1" applyFill="1" applyBorder="1" applyAlignment="1" applyProtection="1">
      <alignment horizontal="center" vertical="center" wrapText="1"/>
      <protection hidden="1"/>
    </xf>
    <xf numFmtId="0" fontId="15" fillId="9" borderId="25" xfId="0" applyFont="1" applyFill="1" applyBorder="1" applyAlignment="1" applyProtection="1">
      <alignment horizontal="center" vertical="center" wrapText="1"/>
      <protection hidden="1"/>
    </xf>
    <xf numFmtId="167" fontId="12" fillId="2" borderId="0" xfId="0" applyNumberFormat="1" applyFont="1" applyFill="1" applyProtection="1">
      <protection hidden="1"/>
    </xf>
    <xf numFmtId="167" fontId="1" fillId="2" borderId="0" xfId="0" applyNumberFormat="1" applyFont="1" applyFill="1" applyProtection="1">
      <protection hidden="1"/>
    </xf>
    <xf numFmtId="0" fontId="56" fillId="12" borderId="47" xfId="0" applyFont="1" applyFill="1" applyBorder="1" applyProtection="1">
      <protection hidden="1"/>
    </xf>
    <xf numFmtId="0" fontId="56" fillId="12" borderId="5" xfId="0" applyFont="1" applyFill="1" applyBorder="1" applyAlignment="1" applyProtection="1">
      <alignment horizontal="center" vertical="center" wrapText="1"/>
      <protection hidden="1"/>
    </xf>
    <xf numFmtId="0" fontId="21" fillId="12" borderId="5" xfId="0" applyFont="1" applyFill="1" applyBorder="1" applyAlignment="1" applyProtection="1">
      <alignment horizontal="center" vertical="center" wrapText="1"/>
      <protection hidden="1"/>
    </xf>
    <xf numFmtId="0" fontId="21" fillId="12" borderId="68" xfId="0" applyFont="1" applyFill="1" applyBorder="1" applyAlignment="1" applyProtection="1">
      <alignment horizontal="center" vertical="center" wrapText="1"/>
      <protection hidden="1"/>
    </xf>
    <xf numFmtId="0" fontId="59" fillId="12" borderId="91" xfId="0" applyFont="1" applyFill="1" applyBorder="1" applyAlignment="1" applyProtection="1">
      <alignment horizontal="center"/>
      <protection hidden="1"/>
    </xf>
    <xf numFmtId="49" fontId="59" fillId="12" borderId="92" xfId="0" applyNumberFormat="1" applyFont="1" applyFill="1" applyBorder="1" applyAlignment="1" applyProtection="1">
      <alignment horizontal="center"/>
      <protection hidden="1"/>
    </xf>
    <xf numFmtId="49" fontId="59" fillId="12" borderId="93" xfId="0" applyNumberFormat="1" applyFont="1" applyFill="1" applyBorder="1" applyAlignment="1" applyProtection="1">
      <alignment horizontal="center"/>
      <protection hidden="1"/>
    </xf>
    <xf numFmtId="49" fontId="59" fillId="12" borderId="43" xfId="0" applyNumberFormat="1" applyFont="1" applyFill="1" applyBorder="1" applyAlignment="1" applyProtection="1">
      <alignment horizontal="center" wrapText="1"/>
      <protection hidden="1"/>
    </xf>
    <xf numFmtId="0" fontId="60" fillId="12" borderId="43" xfId="0" applyFont="1" applyFill="1" applyBorder="1" applyAlignment="1" applyProtection="1">
      <alignment horizontal="center"/>
      <protection hidden="1"/>
    </xf>
    <xf numFmtId="3" fontId="23" fillId="8" borderId="80" xfId="0" applyNumberFormat="1" applyFont="1" applyFill="1" applyBorder="1" applyAlignment="1" applyProtection="1">
      <alignment horizontal="center"/>
      <protection hidden="1"/>
    </xf>
    <xf numFmtId="3" fontId="23" fillId="8" borderId="78" xfId="0" applyNumberFormat="1" applyFont="1" applyFill="1" applyBorder="1" applyAlignment="1" applyProtection="1">
      <alignment horizontal="center"/>
      <protection hidden="1"/>
    </xf>
    <xf numFmtId="3" fontId="23" fillId="8" borderId="85" xfId="0" applyNumberFormat="1" applyFont="1" applyFill="1" applyBorder="1" applyAlignment="1" applyProtection="1">
      <alignment horizontal="center"/>
      <protection hidden="1"/>
    </xf>
    <xf numFmtId="3" fontId="23" fillId="8" borderId="82" xfId="0" applyNumberFormat="1" applyFont="1" applyFill="1" applyBorder="1" applyAlignment="1" applyProtection="1">
      <alignment horizontal="center"/>
      <protection hidden="1"/>
    </xf>
    <xf numFmtId="3" fontId="23" fillId="8" borderId="94" xfId="0" applyNumberFormat="1" applyFont="1" applyFill="1" applyBorder="1" applyAlignment="1" applyProtection="1">
      <alignment horizontal="center"/>
      <protection hidden="1"/>
    </xf>
    <xf numFmtId="3" fontId="23" fillId="8" borderId="95" xfId="0" applyNumberFormat="1" applyFont="1" applyFill="1" applyBorder="1" applyAlignment="1" applyProtection="1">
      <alignment horizontal="center"/>
      <protection hidden="1"/>
    </xf>
    <xf numFmtId="3" fontId="23" fillId="8" borderId="97" xfId="0" applyNumberFormat="1" applyFont="1" applyFill="1" applyBorder="1" applyAlignment="1" applyProtection="1">
      <alignment horizontal="center"/>
      <protection hidden="1"/>
    </xf>
    <xf numFmtId="3" fontId="23" fillId="8" borderId="98" xfId="0" applyNumberFormat="1" applyFont="1" applyFill="1" applyBorder="1" applyAlignment="1" applyProtection="1">
      <alignment horizontal="center"/>
      <protection hidden="1"/>
    </xf>
    <xf numFmtId="0" fontId="10" fillId="8" borderId="29" xfId="0" applyFont="1" applyFill="1" applyBorder="1" applyAlignment="1" applyProtection="1">
      <alignment horizontal="left"/>
      <protection hidden="1"/>
    </xf>
    <xf numFmtId="0" fontId="10" fillId="8" borderId="51" xfId="0" applyFont="1" applyFill="1" applyBorder="1" applyAlignment="1" applyProtection="1">
      <alignment horizontal="left"/>
      <protection hidden="1"/>
    </xf>
    <xf numFmtId="3" fontId="10" fillId="8" borderId="79" xfId="0" applyNumberFormat="1" applyFont="1" applyFill="1" applyBorder="1" applyAlignment="1" applyProtection="1">
      <alignment horizontal="center"/>
      <protection hidden="1"/>
    </xf>
    <xf numFmtId="3" fontId="10" fillId="8" borderId="82" xfId="0" applyNumberFormat="1" applyFont="1" applyFill="1" applyBorder="1" applyAlignment="1" applyProtection="1">
      <alignment horizontal="center"/>
      <protection hidden="1"/>
    </xf>
    <xf numFmtId="3" fontId="10" fillId="8" borderId="83" xfId="0" applyNumberFormat="1" applyFont="1" applyFill="1" applyBorder="1" applyAlignment="1" applyProtection="1">
      <alignment horizontal="center"/>
      <protection hidden="1"/>
    </xf>
    <xf numFmtId="3" fontId="23" fillId="8" borderId="81" xfId="0" applyNumberFormat="1" applyFont="1" applyFill="1" applyBorder="1" applyAlignment="1" applyProtection="1">
      <alignment horizontal="center"/>
      <protection hidden="1"/>
    </xf>
    <xf numFmtId="3" fontId="23" fillId="8" borderId="84" xfId="0" applyNumberFormat="1" applyFont="1" applyFill="1" applyBorder="1" applyAlignment="1" applyProtection="1">
      <alignment horizontal="center"/>
      <protection hidden="1"/>
    </xf>
    <xf numFmtId="3" fontId="23" fillId="8" borderId="96" xfId="0" applyNumberFormat="1" applyFont="1" applyFill="1" applyBorder="1" applyAlignment="1" applyProtection="1">
      <alignment horizontal="center"/>
      <protection hidden="1"/>
    </xf>
    <xf numFmtId="3" fontId="23" fillId="8" borderId="99" xfId="0" applyNumberFormat="1" applyFont="1" applyFill="1" applyBorder="1" applyAlignment="1" applyProtection="1">
      <alignment horizontal="center"/>
      <protection hidden="1"/>
    </xf>
    <xf numFmtId="164" fontId="1" fillId="0" borderId="2" xfId="0" applyNumberFormat="1" applyFont="1" applyBorder="1"/>
    <xf numFmtId="0" fontId="0" fillId="13" borderId="22" xfId="0" applyFill="1" applyBorder="1"/>
    <xf numFmtId="2" fontId="34" fillId="0" borderId="0" xfId="0" applyNumberFormat="1" applyFont="1"/>
    <xf numFmtId="0" fontId="0" fillId="0" borderId="30" xfId="0" applyBorder="1"/>
    <xf numFmtId="0" fontId="0" fillId="0" borderId="31" xfId="0" applyBorder="1"/>
    <xf numFmtId="0" fontId="1" fillId="0" borderId="30" xfId="0" applyFont="1" applyBorder="1" applyAlignment="1">
      <alignment wrapText="1"/>
    </xf>
    <xf numFmtId="0" fontId="1" fillId="0" borderId="30" xfId="0" applyFont="1" applyBorder="1"/>
    <xf numFmtId="0" fontId="0" fillId="0" borderId="88" xfId="0" applyBorder="1"/>
    <xf numFmtId="0" fontId="0" fillId="0" borderId="50" xfId="0" applyBorder="1"/>
    <xf numFmtId="0" fontId="1" fillId="0" borderId="50" xfId="0" applyFont="1" applyBorder="1"/>
    <xf numFmtId="0" fontId="1" fillId="0" borderId="89" xfId="0" applyFont="1" applyBorder="1"/>
    <xf numFmtId="0" fontId="0" fillId="0" borderId="100" xfId="0" applyBorder="1"/>
    <xf numFmtId="0" fontId="0" fillId="0" borderId="101" xfId="0" applyBorder="1"/>
    <xf numFmtId="0" fontId="0" fillId="0" borderId="102" xfId="0" applyBorder="1"/>
    <xf numFmtId="0" fontId="0" fillId="0" borderId="103" xfId="0" applyBorder="1"/>
    <xf numFmtId="0" fontId="0" fillId="0" borderId="104" xfId="0" applyBorder="1"/>
    <xf numFmtId="0" fontId="1" fillId="0" borderId="105" xfId="0" applyFont="1" applyBorder="1"/>
    <xf numFmtId="0" fontId="1" fillId="0" borderId="88" xfId="0" applyFont="1" applyBorder="1"/>
    <xf numFmtId="0" fontId="0" fillId="0" borderId="89" xfId="0" applyBorder="1"/>
    <xf numFmtId="9" fontId="0" fillId="0" borderId="50" xfId="0" applyNumberFormat="1" applyBorder="1"/>
    <xf numFmtId="0" fontId="1" fillId="0" borderId="27" xfId="0" applyFont="1" applyBorder="1"/>
    <xf numFmtId="0" fontId="1" fillId="0" borderId="28" xfId="0" applyFont="1" applyBorder="1"/>
    <xf numFmtId="0" fontId="1" fillId="0" borderId="29" xfId="0" applyFont="1" applyBorder="1"/>
    <xf numFmtId="2" fontId="0" fillId="0" borderId="69" xfId="0" applyNumberFormat="1" applyBorder="1"/>
    <xf numFmtId="1" fontId="21" fillId="9" borderId="69" xfId="0" applyNumberFormat="1" applyFont="1" applyFill="1" applyBorder="1"/>
    <xf numFmtId="164" fontId="25" fillId="9" borderId="15" xfId="0" applyNumberFormat="1" applyFont="1" applyFill="1" applyBorder="1" applyAlignment="1">
      <alignment vertical="center" wrapText="1"/>
    </xf>
    <xf numFmtId="2" fontId="25" fillId="9" borderId="9" xfId="0" applyNumberFormat="1" applyFont="1" applyFill="1" applyBorder="1" applyAlignment="1">
      <alignment vertical="center" wrapText="1"/>
    </xf>
    <xf numFmtId="0" fontId="63" fillId="0" borderId="0" xfId="0" applyFont="1"/>
    <xf numFmtId="2" fontId="8" fillId="8" borderId="69" xfId="0" applyNumberFormat="1" applyFont="1" applyFill="1" applyBorder="1"/>
    <xf numFmtId="0" fontId="8" fillId="8" borderId="15" xfId="0" applyFont="1" applyFill="1" applyBorder="1"/>
    <xf numFmtId="0" fontId="21" fillId="9" borderId="6" xfId="0" applyFont="1" applyFill="1" applyBorder="1"/>
    <xf numFmtId="2" fontId="25" fillId="9" borderId="0" xfId="0" applyNumberFormat="1" applyFont="1" applyFill="1" applyAlignment="1">
      <alignment vertical="center" wrapText="1"/>
    </xf>
    <xf numFmtId="2" fontId="25" fillId="9" borderId="0" xfId="0" applyNumberFormat="1" applyFont="1" applyFill="1" applyAlignment="1">
      <alignment vertical="top" wrapText="1"/>
    </xf>
    <xf numFmtId="0" fontId="25" fillId="9" borderId="0" xfId="0" applyFont="1" applyFill="1" applyAlignment="1">
      <alignment vertical="top" wrapText="1"/>
    </xf>
    <xf numFmtId="2" fontId="21" fillId="9" borderId="0" xfId="0" applyNumberFormat="1" applyFont="1" applyFill="1"/>
    <xf numFmtId="0" fontId="60" fillId="9" borderId="0" xfId="0" applyFont="1" applyFill="1"/>
    <xf numFmtId="0" fontId="8" fillId="8" borderId="42" xfId="0" applyFont="1" applyFill="1" applyBorder="1"/>
    <xf numFmtId="0" fontId="25" fillId="9" borderId="42" xfId="0" applyFont="1" applyFill="1" applyBorder="1" applyAlignment="1">
      <alignment vertical="center" wrapText="1"/>
    </xf>
    <xf numFmtId="2" fontId="21" fillId="9" borderId="42" xfId="0" applyNumberFormat="1" applyFont="1" applyFill="1" applyBorder="1"/>
    <xf numFmtId="2" fontId="25" fillId="9" borderId="42" xfId="0" applyNumberFormat="1" applyFont="1" applyFill="1" applyBorder="1" applyAlignment="1">
      <alignment vertical="center" wrapText="1"/>
    </xf>
    <xf numFmtId="0" fontId="0" fillId="0" borderId="42" xfId="0" applyBorder="1"/>
    <xf numFmtId="0" fontId="25" fillId="9" borderId="15" xfId="0" applyFont="1" applyFill="1" applyBorder="1" applyAlignment="1">
      <alignment vertical="top" wrapText="1"/>
    </xf>
    <xf numFmtId="0" fontId="21" fillId="9" borderId="7" xfId="0" applyFont="1" applyFill="1" applyBorder="1"/>
    <xf numFmtId="0" fontId="1" fillId="9" borderId="3" xfId="0" applyFont="1" applyFill="1" applyBorder="1"/>
    <xf numFmtId="0" fontId="0" fillId="9" borderId="18" xfId="0" applyFill="1" applyBorder="1"/>
    <xf numFmtId="0" fontId="0" fillId="9" borderId="20" xfId="0" applyFill="1" applyBorder="1"/>
    <xf numFmtId="0" fontId="34" fillId="9" borderId="9" xfId="0" applyFont="1" applyFill="1" applyBorder="1"/>
    <xf numFmtId="2" fontId="21" fillId="9" borderId="69" xfId="0" applyNumberFormat="1" applyFont="1" applyFill="1" applyBorder="1"/>
    <xf numFmtId="0" fontId="1" fillId="15" borderId="0" xfId="0" applyFont="1" applyFill="1"/>
    <xf numFmtId="0" fontId="0" fillId="15" borderId="0" xfId="0" applyFill="1"/>
    <xf numFmtId="0" fontId="66" fillId="0" borderId="0" xfId="0" applyFont="1" applyAlignment="1">
      <alignment vertical="center" wrapText="1"/>
    </xf>
    <xf numFmtId="9" fontId="0" fillId="0" borderId="0" xfId="0" applyNumberFormat="1" applyAlignment="1">
      <alignment horizontal="center" vertical="center"/>
    </xf>
    <xf numFmtId="0" fontId="0" fillId="0" borderId="24" xfId="0" applyBorder="1"/>
    <xf numFmtId="2" fontId="1" fillId="0" borderId="69" xfId="0" applyNumberFormat="1" applyFont="1" applyBorder="1"/>
    <xf numFmtId="0" fontId="25" fillId="14" borderId="0" xfId="0" applyFont="1" applyFill="1" applyAlignment="1">
      <alignment vertical="center" wrapText="1"/>
    </xf>
    <xf numFmtId="164" fontId="21" fillId="9" borderId="0" xfId="0" applyNumberFormat="1" applyFont="1" applyFill="1"/>
    <xf numFmtId="164" fontId="25" fillId="9" borderId="0" xfId="0" applyNumberFormat="1" applyFont="1" applyFill="1" applyAlignment="1">
      <alignment vertical="center" wrapText="1"/>
    </xf>
    <xf numFmtId="164" fontId="21" fillId="9" borderId="15" xfId="0" applyNumberFormat="1" applyFont="1" applyFill="1" applyBorder="1"/>
    <xf numFmtId="0" fontId="25" fillId="9" borderId="15" xfId="0" applyFont="1" applyFill="1" applyBorder="1" applyAlignment="1">
      <alignment vertical="center"/>
    </xf>
    <xf numFmtId="164" fontId="25" fillId="9" borderId="15" xfId="0" applyNumberFormat="1" applyFont="1" applyFill="1" applyBorder="1" applyAlignment="1">
      <alignment vertical="center"/>
    </xf>
    <xf numFmtId="2" fontId="1" fillId="9" borderId="0" xfId="0" applyNumberFormat="1" applyFont="1" applyFill="1"/>
    <xf numFmtId="2" fontId="26" fillId="9" borderId="8" xfId="0" applyNumberFormat="1" applyFont="1" applyFill="1" applyBorder="1"/>
    <xf numFmtId="2" fontId="1" fillId="9" borderId="9" xfId="0" applyNumberFormat="1" applyFont="1" applyFill="1" applyBorder="1"/>
    <xf numFmtId="2" fontId="1" fillId="0" borderId="9" xfId="0" applyNumberFormat="1" applyFont="1" applyBorder="1"/>
    <xf numFmtId="2" fontId="1" fillId="0" borderId="107" xfId="0" applyNumberFormat="1" applyFont="1" applyBorder="1"/>
    <xf numFmtId="2" fontId="1" fillId="0" borderId="11" xfId="0" applyNumberFormat="1" applyFont="1" applyBorder="1"/>
    <xf numFmtId="2" fontId="1" fillId="0" borderId="10" xfId="0" applyNumberFormat="1" applyFont="1" applyBorder="1"/>
    <xf numFmtId="2" fontId="1" fillId="0" borderId="12" xfId="0" applyNumberFormat="1" applyFont="1" applyBorder="1"/>
    <xf numFmtId="2" fontId="1" fillId="0" borderId="56" xfId="0" applyNumberFormat="1" applyFont="1" applyBorder="1"/>
    <xf numFmtId="0" fontId="60" fillId="9" borderId="23" xfId="0" applyFont="1" applyFill="1" applyBorder="1"/>
    <xf numFmtId="0" fontId="60" fillId="9" borderId="24" xfId="0" applyFont="1" applyFill="1" applyBorder="1"/>
    <xf numFmtId="0" fontId="60" fillId="9" borderId="43" xfId="0" applyFont="1" applyFill="1" applyBorder="1" applyAlignment="1">
      <alignment horizontal="center" wrapText="1"/>
    </xf>
    <xf numFmtId="0" fontId="60" fillId="9" borderId="23" xfId="0" applyFont="1" applyFill="1" applyBorder="1" applyAlignment="1">
      <alignment horizontal="center" wrapText="1"/>
    </xf>
    <xf numFmtId="0" fontId="60" fillId="9" borderId="25" xfId="0" applyFont="1" applyFill="1" applyBorder="1"/>
    <xf numFmtId="0" fontId="64" fillId="9" borderId="24" xfId="0" applyFont="1" applyFill="1" applyBorder="1"/>
    <xf numFmtId="0" fontId="60" fillId="9" borderId="24" xfId="0" applyFont="1" applyFill="1" applyBorder="1" applyAlignment="1">
      <alignment horizontal="left" vertical="top" wrapText="1"/>
    </xf>
    <xf numFmtId="0" fontId="60" fillId="9" borderId="26" xfId="0" applyFont="1" applyFill="1" applyBorder="1"/>
    <xf numFmtId="0" fontId="65" fillId="9" borderId="24" xfId="0" applyFont="1" applyFill="1" applyBorder="1"/>
    <xf numFmtId="164" fontId="21" fillId="9" borderId="9" xfId="0" applyNumberFormat="1" applyFont="1" applyFill="1" applyBorder="1"/>
    <xf numFmtId="0" fontId="22" fillId="9" borderId="62" xfId="0" applyFont="1" applyFill="1" applyBorder="1"/>
    <xf numFmtId="0" fontId="22" fillId="9" borderId="61" xfId="0" applyFont="1" applyFill="1" applyBorder="1"/>
    <xf numFmtId="2" fontId="21" fillId="9" borderId="8" xfId="0" applyNumberFormat="1" applyFont="1" applyFill="1" applyBorder="1"/>
    <xf numFmtId="2" fontId="21" fillId="9" borderId="9" xfId="0" applyNumberFormat="1" applyFont="1" applyFill="1" applyBorder="1"/>
    <xf numFmtId="2" fontId="63" fillId="9" borderId="8" xfId="4" applyNumberFormat="1" applyFill="1" applyBorder="1"/>
    <xf numFmtId="0" fontId="64" fillId="9" borderId="26" xfId="0" applyFont="1" applyFill="1" applyBorder="1"/>
    <xf numFmtId="0" fontId="25" fillId="9" borderId="0" xfId="0" applyFont="1" applyFill="1" applyAlignment="1">
      <alignment vertical="center"/>
    </xf>
    <xf numFmtId="164" fontId="25" fillId="9" borderId="0" xfId="0" applyNumberFormat="1" applyFont="1" applyFill="1" applyAlignment="1">
      <alignment vertical="center"/>
    </xf>
    <xf numFmtId="0" fontId="8" fillId="9" borderId="0" xfId="0" applyFont="1" applyFill="1"/>
    <xf numFmtId="0" fontId="8" fillId="9" borderId="26" xfId="0" applyFont="1" applyFill="1" applyBorder="1"/>
    <xf numFmtId="0" fontId="0" fillId="9" borderId="4" xfId="0" applyFill="1" applyBorder="1"/>
    <xf numFmtId="0" fontId="35" fillId="9" borderId="0" xfId="0" applyFont="1" applyFill="1"/>
    <xf numFmtId="2" fontId="1" fillId="9" borderId="8" xfId="0" applyNumberFormat="1" applyFont="1" applyFill="1" applyBorder="1"/>
    <xf numFmtId="0" fontId="0" fillId="9" borderId="17" xfId="0" applyFill="1" applyBorder="1" applyAlignment="1">
      <alignment wrapText="1"/>
    </xf>
    <xf numFmtId="0" fontId="0" fillId="9" borderId="8" xfId="0" applyFill="1" applyBorder="1" applyAlignment="1">
      <alignment wrapText="1"/>
    </xf>
    <xf numFmtId="0" fontId="1" fillId="9" borderId="54" xfId="0" applyFont="1" applyFill="1" applyBorder="1" applyAlignment="1">
      <alignment wrapText="1"/>
    </xf>
    <xf numFmtId="0" fontId="31" fillId="9" borderId="8" xfId="0" applyFont="1" applyFill="1" applyBorder="1"/>
    <xf numFmtId="0" fontId="6" fillId="9" borderId="8" xfId="0" applyFont="1" applyFill="1" applyBorder="1"/>
    <xf numFmtId="0" fontId="34" fillId="9" borderId="8" xfId="0" applyFont="1" applyFill="1" applyBorder="1"/>
    <xf numFmtId="0" fontId="35" fillId="9" borderId="8" xfId="0" applyFont="1" applyFill="1" applyBorder="1"/>
    <xf numFmtId="0" fontId="8" fillId="9" borderId="9" xfId="0" applyFont="1" applyFill="1" applyBorder="1"/>
    <xf numFmtId="164" fontId="63" fillId="9" borderId="69" xfId="4" applyNumberFormat="1" applyFill="1" applyBorder="1"/>
    <xf numFmtId="2" fontId="63" fillId="9" borderId="0" xfId="4" applyNumberFormat="1" applyFill="1" applyBorder="1"/>
    <xf numFmtId="0" fontId="22" fillId="9" borderId="0" xfId="0" applyFont="1" applyFill="1" applyAlignment="1">
      <alignment horizontal="left" vertical="center"/>
    </xf>
    <xf numFmtId="164" fontId="63" fillId="9" borderId="9" xfId="4" applyNumberFormat="1" applyFill="1" applyBorder="1"/>
    <xf numFmtId="0" fontId="60" fillId="9" borderId="26" xfId="0" applyFont="1" applyFill="1" applyBorder="1" applyAlignment="1">
      <alignment horizontal="center" wrapText="1"/>
    </xf>
    <xf numFmtId="2" fontId="0" fillId="0" borderId="9" xfId="0" applyNumberFormat="1" applyBorder="1"/>
    <xf numFmtId="0" fontId="21" fillId="9" borderId="0" xfId="0" applyFont="1" applyFill="1" applyAlignment="1">
      <alignment horizontal="right"/>
    </xf>
    <xf numFmtId="0" fontId="63" fillId="9" borderId="0" xfId="4" applyFill="1" applyBorder="1" applyAlignment="1">
      <alignment horizontal="right"/>
    </xf>
    <xf numFmtId="2" fontId="1" fillId="7" borderId="0" xfId="0" applyNumberFormat="1" applyFont="1" applyFill="1"/>
    <xf numFmtId="2" fontId="0" fillId="7" borderId="0" xfId="0" applyNumberFormat="1" applyFill="1"/>
    <xf numFmtId="2" fontId="0" fillId="7" borderId="0" xfId="0" applyNumberFormat="1" applyFill="1" applyAlignment="1">
      <alignment wrapText="1"/>
    </xf>
    <xf numFmtId="2" fontId="29" fillId="7" borderId="0" xfId="0" applyNumberFormat="1" applyFont="1" applyFill="1"/>
    <xf numFmtId="2" fontId="22" fillId="7" borderId="0" xfId="0" applyNumberFormat="1" applyFont="1" applyFill="1"/>
    <xf numFmtId="2" fontId="1" fillId="7" borderId="0" xfId="0" applyNumberFormat="1" applyFont="1" applyFill="1" applyAlignment="1">
      <alignment wrapText="1"/>
    </xf>
    <xf numFmtId="2" fontId="31" fillId="7" borderId="0" xfId="0" applyNumberFormat="1" applyFont="1" applyFill="1"/>
    <xf numFmtId="2" fontId="6" fillId="7" borderId="0" xfId="0" applyNumberFormat="1" applyFont="1" applyFill="1"/>
    <xf numFmtId="2" fontId="34" fillId="7" borderId="0" xfId="0" applyNumberFormat="1" applyFont="1" applyFill="1"/>
    <xf numFmtId="2" fontId="35" fillId="7" borderId="0" xfId="0" applyNumberFormat="1" applyFont="1" applyFill="1"/>
    <xf numFmtId="2" fontId="35" fillId="7" borderId="0" xfId="0" applyNumberFormat="1" applyFont="1" applyFill="1" applyAlignment="1">
      <alignment wrapText="1"/>
    </xf>
    <xf numFmtId="2" fontId="27" fillId="7" borderId="0" xfId="0" applyNumberFormat="1" applyFont="1" applyFill="1"/>
    <xf numFmtId="0" fontId="0" fillId="7" borderId="0" xfId="0" applyFill="1"/>
    <xf numFmtId="0" fontId="25" fillId="9" borderId="8" xfId="0" applyFont="1" applyFill="1" applyBorder="1" applyAlignment="1">
      <alignment vertical="center"/>
    </xf>
    <xf numFmtId="0" fontId="25" fillId="14" borderId="0" xfId="0" applyFont="1" applyFill="1" applyAlignment="1">
      <alignment vertical="top" wrapText="1"/>
    </xf>
    <xf numFmtId="0" fontId="21" fillId="14" borderId="0" xfId="0" applyFont="1" applyFill="1"/>
    <xf numFmtId="164" fontId="25" fillId="9" borderId="8" xfId="0" applyNumberFormat="1" applyFont="1" applyFill="1" applyBorder="1" applyAlignment="1">
      <alignment vertical="center" wrapText="1"/>
    </xf>
    <xf numFmtId="0" fontId="60" fillId="9" borderId="24" xfId="0" applyFont="1" applyFill="1" applyBorder="1" applyAlignment="1">
      <alignment horizontal="left" wrapText="1"/>
    </xf>
    <xf numFmtId="0" fontId="0" fillId="0" borderId="13" xfId="0" applyBorder="1" applyAlignment="1">
      <alignment horizontal="center" vertical="center"/>
    </xf>
    <xf numFmtId="0" fontId="67" fillId="9" borderId="0" xfId="0" applyFont="1" applyFill="1" applyAlignment="1">
      <alignment vertical="center" wrapText="1"/>
    </xf>
    <xf numFmtId="1" fontId="21" fillId="9" borderId="0" xfId="0" applyNumberFormat="1" applyFont="1" applyFill="1"/>
    <xf numFmtId="0" fontId="0" fillId="9" borderId="5" xfId="0" applyFill="1" applyBorder="1"/>
    <xf numFmtId="0" fontId="0" fillId="9" borderId="6" xfId="0" applyFill="1" applyBorder="1"/>
    <xf numFmtId="0" fontId="0" fillId="0" borderId="61" xfId="0" applyBorder="1"/>
    <xf numFmtId="0" fontId="6" fillId="0" borderId="46" xfId="0" applyFont="1" applyBorder="1"/>
    <xf numFmtId="0" fontId="0" fillId="9" borderId="11" xfId="0" applyFill="1" applyBorder="1"/>
    <xf numFmtId="0" fontId="6" fillId="0" borderId="6" xfId="0" applyFont="1" applyBorder="1"/>
    <xf numFmtId="2" fontId="63" fillId="9" borderId="0" xfId="4" applyNumberFormat="1" applyFill="1"/>
    <xf numFmtId="2" fontId="0" fillId="7" borderId="9" xfId="0" applyNumberFormat="1" applyFill="1" applyBorder="1"/>
    <xf numFmtId="2" fontId="0" fillId="7" borderId="69" xfId="0" applyNumberFormat="1" applyFill="1" applyBorder="1"/>
    <xf numFmtId="2" fontId="0" fillId="7" borderId="8" xfId="0" applyNumberFormat="1" applyFill="1" applyBorder="1"/>
    <xf numFmtId="0" fontId="1" fillId="7" borderId="0" xfId="0" applyFont="1" applyFill="1"/>
    <xf numFmtId="2" fontId="0" fillId="7" borderId="15" xfId="0" applyNumberFormat="1" applyFill="1" applyBorder="1"/>
    <xf numFmtId="0" fontId="0" fillId="7" borderId="9" xfId="0" applyFill="1" applyBorder="1"/>
    <xf numFmtId="0" fontId="0" fillId="7" borderId="8" xfId="0" applyFill="1" applyBorder="1"/>
    <xf numFmtId="0" fontId="22" fillId="7" borderId="19" xfId="0" applyFont="1" applyFill="1" applyBorder="1"/>
    <xf numFmtId="2" fontId="67" fillId="9" borderId="0" xfId="0" applyNumberFormat="1" applyFont="1" applyFill="1" applyAlignment="1">
      <alignment vertical="center" wrapText="1"/>
    </xf>
    <xf numFmtId="2" fontId="63" fillId="9" borderId="0" xfId="4" applyNumberFormat="1" applyFill="1" applyAlignment="1">
      <alignment vertical="center" wrapText="1"/>
    </xf>
    <xf numFmtId="0" fontId="22" fillId="9" borderId="2" xfId="0" applyFont="1" applyFill="1" applyBorder="1"/>
    <xf numFmtId="0" fontId="21" fillId="9" borderId="8" xfId="0" applyFont="1" applyFill="1" applyBorder="1" applyAlignment="1">
      <alignment horizontal="right"/>
    </xf>
    <xf numFmtId="0" fontId="29" fillId="0" borderId="0" xfId="0" applyFont="1"/>
    <xf numFmtId="0" fontId="22" fillId="0" borderId="0" xfId="0" applyFont="1"/>
    <xf numFmtId="0" fontId="60" fillId="9" borderId="69" xfId="0" applyFont="1" applyFill="1" applyBorder="1"/>
    <xf numFmtId="2" fontId="1" fillId="7" borderId="69" xfId="0" applyNumberFormat="1" applyFont="1" applyFill="1" applyBorder="1"/>
    <xf numFmtId="0" fontId="0" fillId="7" borderId="69" xfId="0" applyFill="1" applyBorder="1"/>
    <xf numFmtId="3" fontId="0" fillId="0" borderId="0" xfId="0" applyNumberFormat="1"/>
    <xf numFmtId="0" fontId="0" fillId="16" borderId="0" xfId="0" applyFill="1"/>
    <xf numFmtId="0" fontId="15" fillId="0" borderId="0" xfId="0" applyFont="1"/>
    <xf numFmtId="1" fontId="15" fillId="0" borderId="0" xfId="1" applyNumberFormat="1" applyFont="1" applyFill="1" applyBorder="1" applyAlignment="1">
      <alignment horizontal="center"/>
    </xf>
    <xf numFmtId="0" fontId="15" fillId="0" borderId="0" xfId="0" applyFont="1" applyAlignment="1">
      <alignment horizontal="right"/>
    </xf>
    <xf numFmtId="49" fontId="15" fillId="0" borderId="0" xfId="0" applyNumberFormat="1" applyFont="1" applyAlignment="1">
      <alignment horizontal="right"/>
    </xf>
    <xf numFmtId="1" fontId="15" fillId="0" borderId="3" xfId="1" applyNumberFormat="1" applyFont="1" applyFill="1" applyBorder="1" applyAlignment="1">
      <alignment horizontal="center"/>
    </xf>
    <xf numFmtId="0" fontId="1" fillId="0" borderId="24" xfId="0" applyFont="1" applyBorder="1"/>
    <xf numFmtId="168" fontId="15" fillId="8" borderId="27" xfId="1" applyNumberFormat="1" applyFont="1" applyFill="1" applyBorder="1" applyAlignment="1">
      <alignment horizontal="right"/>
    </xf>
    <xf numFmtId="168" fontId="15" fillId="8" borderId="28" xfId="1" applyNumberFormat="1" applyFont="1" applyFill="1" applyBorder="1" applyAlignment="1">
      <alignment horizontal="right"/>
    </xf>
    <xf numFmtId="168" fontId="15" fillId="8" borderId="29" xfId="1" applyNumberFormat="1" applyFont="1" applyFill="1" applyBorder="1" applyAlignment="1">
      <alignment horizontal="right"/>
    </xf>
    <xf numFmtId="168" fontId="15" fillId="8" borderId="76" xfId="1" applyNumberFormat="1" applyFont="1" applyFill="1" applyBorder="1" applyAlignment="1">
      <alignment horizontal="right"/>
    </xf>
    <xf numFmtId="0" fontId="69" fillId="17" borderId="7" xfId="0" applyFont="1" applyFill="1" applyBorder="1"/>
    <xf numFmtId="0" fontId="69" fillId="17" borderId="12" xfId="0" applyFont="1" applyFill="1" applyBorder="1"/>
    <xf numFmtId="0" fontId="15" fillId="17" borderId="74" xfId="0" applyFont="1" applyFill="1" applyBorder="1"/>
    <xf numFmtId="0" fontId="69" fillId="17" borderId="55" xfId="0" applyFont="1" applyFill="1" applyBorder="1"/>
    <xf numFmtId="0" fontId="69" fillId="17" borderId="75" xfId="0" applyFont="1" applyFill="1" applyBorder="1"/>
    <xf numFmtId="0" fontId="15" fillId="17" borderId="80" xfId="0" applyFont="1" applyFill="1" applyBorder="1" applyAlignment="1">
      <alignment horizontal="center"/>
    </xf>
    <xf numFmtId="0" fontId="15" fillId="17" borderId="78" xfId="0" applyFont="1" applyFill="1" applyBorder="1" applyAlignment="1">
      <alignment horizontal="center"/>
    </xf>
    <xf numFmtId="0" fontId="15" fillId="17" borderId="81" xfId="0" applyFont="1" applyFill="1" applyBorder="1" applyAlignment="1">
      <alignment horizontal="center"/>
    </xf>
    <xf numFmtId="0" fontId="15" fillId="17" borderId="109" xfId="0" applyFont="1" applyFill="1" applyBorder="1" applyAlignment="1">
      <alignment horizontal="center"/>
    </xf>
    <xf numFmtId="0" fontId="15" fillId="17" borderId="110" xfId="0" applyFont="1" applyFill="1" applyBorder="1" applyAlignment="1">
      <alignment horizontal="center"/>
    </xf>
    <xf numFmtId="0" fontId="15" fillId="17" borderId="111" xfId="0" applyFont="1" applyFill="1" applyBorder="1" applyAlignment="1">
      <alignment horizontal="center"/>
    </xf>
    <xf numFmtId="0" fontId="12" fillId="17" borderId="22" xfId="0" applyFont="1" applyFill="1" applyBorder="1" applyAlignment="1">
      <alignment vertical="center"/>
    </xf>
    <xf numFmtId="0" fontId="69" fillId="17" borderId="32" xfId="0" applyFont="1" applyFill="1" applyBorder="1"/>
    <xf numFmtId="0" fontId="10" fillId="17" borderId="112" xfId="0" applyFont="1" applyFill="1" applyBorder="1" applyAlignment="1">
      <alignment horizontal="center"/>
    </xf>
    <xf numFmtId="0" fontId="0" fillId="17" borderId="113" xfId="0" applyFill="1" applyBorder="1" applyAlignment="1">
      <alignment horizontal="center"/>
    </xf>
    <xf numFmtId="0" fontId="0" fillId="17" borderId="114" xfId="0" applyFill="1" applyBorder="1" applyAlignment="1">
      <alignment horizontal="center"/>
    </xf>
    <xf numFmtId="0" fontId="0" fillId="17" borderId="115" xfId="0" applyFill="1" applyBorder="1" applyAlignment="1">
      <alignment horizontal="center"/>
    </xf>
    <xf numFmtId="0" fontId="0" fillId="17" borderId="68" xfId="0" applyFill="1" applyBorder="1" applyAlignment="1">
      <alignment horizontal="center"/>
    </xf>
    <xf numFmtId="0" fontId="69" fillId="17" borderId="68" xfId="0" applyFont="1" applyFill="1" applyBorder="1"/>
    <xf numFmtId="0" fontId="69" fillId="17" borderId="69" xfId="0" applyFont="1" applyFill="1" applyBorder="1"/>
    <xf numFmtId="168" fontId="15" fillId="8" borderId="72" xfId="1" applyNumberFormat="1" applyFont="1" applyFill="1" applyBorder="1" applyAlignment="1">
      <alignment horizontal="right"/>
    </xf>
    <xf numFmtId="168" fontId="15" fillId="8" borderId="100" xfId="1" applyNumberFormat="1" applyFont="1" applyFill="1" applyBorder="1" applyAlignment="1">
      <alignment horizontal="right"/>
    </xf>
    <xf numFmtId="168" fontId="15" fillId="8" borderId="30" xfId="1" applyNumberFormat="1" applyFont="1" applyFill="1" applyBorder="1" applyAlignment="1">
      <alignment horizontal="right"/>
    </xf>
    <xf numFmtId="168" fontId="69" fillId="8" borderId="108" xfId="1" applyNumberFormat="1" applyFont="1" applyFill="1" applyBorder="1" applyAlignment="1">
      <alignment horizontal="right"/>
    </xf>
    <xf numFmtId="168" fontId="69" fillId="8" borderId="72" xfId="1" applyNumberFormat="1" applyFont="1" applyFill="1" applyBorder="1" applyAlignment="1">
      <alignment horizontal="right"/>
    </xf>
    <xf numFmtId="168" fontId="69" fillId="8" borderId="76" xfId="1" applyNumberFormat="1" applyFont="1" applyFill="1" applyBorder="1" applyAlignment="1">
      <alignment horizontal="right"/>
    </xf>
    <xf numFmtId="0" fontId="12" fillId="17" borderId="7" xfId="0" applyFont="1" applyFill="1" applyBorder="1" applyAlignment="1">
      <alignment vertical="center"/>
    </xf>
    <xf numFmtId="0" fontId="10" fillId="17" borderId="116" xfId="0" applyFont="1" applyFill="1" applyBorder="1" applyAlignment="1">
      <alignment horizontal="center"/>
    </xf>
    <xf numFmtId="0" fontId="69" fillId="17" borderId="9" xfId="0" applyFont="1" applyFill="1" applyBorder="1"/>
    <xf numFmtId="0" fontId="15" fillId="17" borderId="117" xfId="0" applyFont="1" applyFill="1" applyBorder="1" applyAlignment="1">
      <alignment horizontal="right"/>
    </xf>
    <xf numFmtId="49" fontId="15" fillId="17" borderId="118" xfId="0" applyNumberFormat="1" applyFont="1" applyFill="1" applyBorder="1" applyAlignment="1">
      <alignment horizontal="right"/>
    </xf>
    <xf numFmtId="49" fontId="15" fillId="17" borderId="119" xfId="0" applyNumberFormat="1" applyFont="1" applyFill="1" applyBorder="1" applyAlignment="1">
      <alignment horizontal="right"/>
    </xf>
    <xf numFmtId="49" fontId="15" fillId="17" borderId="69" xfId="0" applyNumberFormat="1" applyFont="1" applyFill="1" applyBorder="1" applyAlignment="1">
      <alignment horizontal="right"/>
    </xf>
    <xf numFmtId="1" fontId="15" fillId="17" borderId="90" xfId="1" applyNumberFormat="1" applyFont="1" applyFill="1" applyBorder="1" applyAlignment="1">
      <alignment horizontal="center"/>
    </xf>
    <xf numFmtId="1" fontId="15" fillId="17" borderId="70" xfId="1" applyNumberFormat="1" applyFont="1" applyFill="1" applyBorder="1" applyAlignment="1">
      <alignment horizontal="center"/>
    </xf>
    <xf numFmtId="1" fontId="15" fillId="17" borderId="120" xfId="1" applyNumberFormat="1" applyFont="1" applyFill="1" applyBorder="1" applyAlignment="1">
      <alignment horizontal="center"/>
    </xf>
    <xf numFmtId="1" fontId="15" fillId="8" borderId="27" xfId="1" applyNumberFormat="1" applyFont="1" applyFill="1" applyBorder="1" applyAlignment="1">
      <alignment horizontal="center"/>
    </xf>
    <xf numFmtId="1" fontId="15" fillId="8" borderId="28" xfId="1" applyNumberFormat="1" applyFont="1" applyFill="1" applyBorder="1" applyAlignment="1">
      <alignment horizontal="center"/>
    </xf>
    <xf numFmtId="1" fontId="15" fillId="8" borderId="30" xfId="1" applyNumberFormat="1" applyFont="1" applyFill="1" applyBorder="1" applyAlignment="1">
      <alignment horizontal="center"/>
    </xf>
    <xf numFmtId="1" fontId="15" fillId="8" borderId="13" xfId="1" applyNumberFormat="1" applyFont="1" applyFill="1" applyBorder="1" applyAlignment="1">
      <alignment horizontal="center"/>
    </xf>
    <xf numFmtId="168" fontId="69" fillId="8" borderId="27" xfId="1" applyNumberFormat="1" applyFont="1" applyFill="1" applyBorder="1" applyAlignment="1">
      <alignment horizontal="right"/>
    </xf>
    <xf numFmtId="168" fontId="69" fillId="8" borderId="28" xfId="1" applyNumberFormat="1" applyFont="1" applyFill="1" applyBorder="1" applyAlignment="1">
      <alignment horizontal="right"/>
    </xf>
    <xf numFmtId="168" fontId="69" fillId="8" borderId="29" xfId="1" applyNumberFormat="1" applyFont="1" applyFill="1" applyBorder="1" applyAlignment="1">
      <alignment horizontal="right"/>
    </xf>
    <xf numFmtId="168" fontId="69" fillId="8" borderId="77" xfId="1" applyNumberFormat="1" applyFont="1" applyFill="1" applyBorder="1" applyAlignment="1">
      <alignment horizontal="right"/>
    </xf>
    <xf numFmtId="0" fontId="64" fillId="9" borderId="12" xfId="0" applyFont="1" applyFill="1" applyBorder="1" applyAlignment="1">
      <alignment horizontal="center" wrapText="1"/>
    </xf>
    <xf numFmtId="0" fontId="60" fillId="9" borderId="10" xfId="0" applyFont="1" applyFill="1" applyBorder="1" applyAlignment="1">
      <alignment horizontal="center" wrapText="1"/>
    </xf>
    <xf numFmtId="0" fontId="60" fillId="9" borderId="107" xfId="0" applyFont="1" applyFill="1" applyBorder="1" applyAlignment="1">
      <alignment horizontal="center" wrapText="1"/>
    </xf>
    <xf numFmtId="0" fontId="60" fillId="9" borderId="12" xfId="0" applyFont="1" applyFill="1" applyBorder="1" applyAlignment="1">
      <alignment horizontal="center" wrapText="1"/>
    </xf>
    <xf numFmtId="0" fontId="60" fillId="9" borderId="11" xfId="0" applyFont="1" applyFill="1" applyBorder="1"/>
    <xf numFmtId="0" fontId="71" fillId="0" borderId="0" xfId="0" applyFont="1"/>
    <xf numFmtId="0" fontId="51" fillId="9" borderId="0" xfId="0" applyFont="1" applyFill="1"/>
    <xf numFmtId="168" fontId="15" fillId="8" borderId="0" xfId="1" applyNumberFormat="1" applyFont="1" applyFill="1" applyBorder="1" applyAlignment="1">
      <alignment horizontal="right"/>
    </xf>
    <xf numFmtId="0" fontId="0" fillId="8" borderId="0" xfId="0" applyFill="1"/>
    <xf numFmtId="0" fontId="22" fillId="9" borderId="0" xfId="0" applyFont="1" applyFill="1" applyAlignment="1">
      <alignment wrapText="1"/>
    </xf>
    <xf numFmtId="0" fontId="51" fillId="9" borderId="13" xfId="0" applyFont="1" applyFill="1" applyBorder="1"/>
    <xf numFmtId="168" fontId="15" fillId="18" borderId="76" xfId="1" applyNumberFormat="1" applyFont="1" applyFill="1" applyBorder="1" applyAlignment="1">
      <alignment horizontal="right"/>
    </xf>
    <xf numFmtId="0" fontId="72" fillId="17" borderId="13" xfId="0" applyFont="1" applyFill="1" applyBorder="1"/>
    <xf numFmtId="1" fontId="1" fillId="18" borderId="0" xfId="0" applyNumberFormat="1" applyFont="1" applyFill="1"/>
    <xf numFmtId="0" fontId="15" fillId="17" borderId="20" xfId="0" applyFont="1" applyFill="1" applyBorder="1"/>
    <xf numFmtId="0" fontId="10" fillId="2" borderId="36" xfId="0" applyFont="1" applyFill="1" applyBorder="1" applyProtection="1">
      <protection hidden="1"/>
    </xf>
    <xf numFmtId="0" fontId="10" fillId="2" borderId="66" xfId="0" applyFont="1" applyFill="1" applyBorder="1" applyProtection="1">
      <protection hidden="1"/>
    </xf>
    <xf numFmtId="3" fontId="48" fillId="8" borderId="90" xfId="0" applyNumberFormat="1" applyFont="1" applyFill="1" applyBorder="1" applyAlignment="1" applyProtection="1">
      <alignment vertical="center"/>
      <protection hidden="1"/>
    </xf>
    <xf numFmtId="3" fontId="48" fillId="8" borderId="70" xfId="0" applyNumberFormat="1" applyFont="1" applyFill="1" applyBorder="1" applyAlignment="1" applyProtection="1">
      <alignment vertical="center"/>
      <protection hidden="1"/>
    </xf>
    <xf numFmtId="3" fontId="50" fillId="8" borderId="43" xfId="0" applyNumberFormat="1" applyFont="1" applyFill="1" applyBorder="1" applyProtection="1">
      <protection hidden="1"/>
    </xf>
    <xf numFmtId="0" fontId="73" fillId="8" borderId="0" xfId="0" applyFont="1" applyFill="1"/>
    <xf numFmtId="0" fontId="74" fillId="0" borderId="0" xfId="0" applyFont="1"/>
    <xf numFmtId="0" fontId="51" fillId="9" borderId="43" xfId="0" applyFont="1" applyFill="1" applyBorder="1" applyAlignment="1" applyProtection="1">
      <alignment horizontal="center" vertical="center" wrapText="1"/>
      <protection hidden="1"/>
    </xf>
    <xf numFmtId="3" fontId="10" fillId="8" borderId="92" xfId="0" applyNumberFormat="1" applyFont="1" applyFill="1" applyBorder="1" applyAlignment="1" applyProtection="1">
      <alignment horizontal="center"/>
      <protection hidden="1"/>
    </xf>
    <xf numFmtId="3" fontId="10" fillId="0" borderId="107" xfId="0" applyNumberFormat="1" applyFont="1" applyBorder="1" applyAlignment="1" applyProtection="1">
      <alignment horizontal="center"/>
      <protection hidden="1"/>
    </xf>
    <xf numFmtId="3" fontId="10" fillId="0" borderId="43" xfId="0" applyNumberFormat="1" applyFont="1" applyBorder="1" applyAlignment="1" applyProtection="1">
      <alignment horizontal="center"/>
      <protection hidden="1"/>
    </xf>
    <xf numFmtId="0" fontId="10" fillId="4" borderId="51" xfId="0" applyFont="1" applyFill="1" applyBorder="1" applyAlignment="1" applyProtection="1">
      <alignment horizontal="center"/>
      <protection locked="0" hidden="1"/>
    </xf>
    <xf numFmtId="0" fontId="10" fillId="2" borderId="33" xfId="0" applyFont="1" applyFill="1" applyBorder="1" applyAlignment="1" applyProtection="1">
      <alignment horizontal="center"/>
      <protection hidden="1"/>
    </xf>
    <xf numFmtId="2" fontId="10" fillId="2" borderId="33" xfId="0" applyNumberFormat="1" applyFont="1" applyFill="1" applyBorder="1" applyAlignment="1" applyProtection="1">
      <alignment horizontal="center"/>
      <protection hidden="1"/>
    </xf>
    <xf numFmtId="0" fontId="10" fillId="2" borderId="77" xfId="0" applyFont="1" applyFill="1" applyBorder="1" applyAlignment="1" applyProtection="1">
      <alignment horizontal="center"/>
      <protection hidden="1"/>
    </xf>
    <xf numFmtId="2" fontId="10" fillId="2" borderId="77" xfId="0" applyNumberFormat="1" applyFont="1" applyFill="1" applyBorder="1" applyAlignment="1" applyProtection="1">
      <alignment horizontal="center"/>
      <protection hidden="1"/>
    </xf>
    <xf numFmtId="0" fontId="10" fillId="4" borderId="86" xfId="0" applyFont="1" applyFill="1" applyBorder="1" applyAlignment="1" applyProtection="1">
      <alignment horizontal="center"/>
      <protection locked="0" hidden="1"/>
    </xf>
    <xf numFmtId="165" fontId="10" fillId="4" borderId="13" xfId="0" applyNumberFormat="1" applyFont="1" applyFill="1" applyBorder="1" applyAlignment="1" applyProtection="1">
      <alignment horizontal="center"/>
      <protection locked="0" hidden="1"/>
    </xf>
    <xf numFmtId="1" fontId="10" fillId="2" borderId="101" xfId="0" applyNumberFormat="1" applyFont="1" applyFill="1" applyBorder="1" applyAlignment="1" applyProtection="1">
      <alignment horizontal="center"/>
      <protection hidden="1"/>
    </xf>
    <xf numFmtId="165" fontId="10" fillId="4" borderId="101" xfId="0" applyNumberFormat="1" applyFont="1" applyFill="1" applyBorder="1" applyAlignment="1" applyProtection="1">
      <alignment horizontal="center"/>
      <protection locked="0" hidden="1"/>
    </xf>
    <xf numFmtId="0" fontId="10" fillId="4" borderId="101" xfId="0" applyFont="1" applyFill="1" applyBorder="1" applyAlignment="1" applyProtection="1">
      <alignment horizontal="center"/>
      <protection locked="0" hidden="1"/>
    </xf>
    <xf numFmtId="1" fontId="10" fillId="2" borderId="33" xfId="0" applyNumberFormat="1" applyFont="1" applyFill="1" applyBorder="1" applyAlignment="1" applyProtection="1">
      <alignment horizontal="center"/>
      <protection hidden="1"/>
    </xf>
    <xf numFmtId="0" fontId="10" fillId="2" borderId="44" xfId="0" applyFont="1" applyFill="1" applyBorder="1" applyProtection="1">
      <protection hidden="1"/>
    </xf>
    <xf numFmtId="0" fontId="10" fillId="2" borderId="73" xfId="0"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0" fontId="10" fillId="2" borderId="77" xfId="0" applyFont="1" applyFill="1" applyBorder="1" applyProtection="1">
      <protection hidden="1"/>
    </xf>
    <xf numFmtId="1" fontId="10" fillId="2" borderId="77" xfId="0" applyNumberFormat="1" applyFont="1" applyFill="1" applyBorder="1" applyAlignment="1" applyProtection="1">
      <alignment horizontal="center"/>
      <protection hidden="1"/>
    </xf>
    <xf numFmtId="0" fontId="10" fillId="2" borderId="106" xfId="0" applyFont="1" applyFill="1" applyBorder="1" applyAlignment="1" applyProtection="1">
      <alignment horizontal="center"/>
      <protection hidden="1"/>
    </xf>
    <xf numFmtId="165" fontId="10" fillId="4" borderId="28" xfId="0" applyNumberFormat="1" applyFont="1" applyFill="1" applyBorder="1" applyAlignment="1" applyProtection="1">
      <alignment horizontal="center"/>
      <protection locked="0" hidden="1"/>
    </xf>
    <xf numFmtId="0" fontId="10" fillId="4" borderId="28" xfId="0" applyFont="1" applyFill="1" applyBorder="1" applyAlignment="1" applyProtection="1">
      <alignment horizontal="center"/>
      <protection locked="0" hidden="1"/>
    </xf>
    <xf numFmtId="0" fontId="10" fillId="4" borderId="29" xfId="0" applyFont="1" applyFill="1" applyBorder="1" applyAlignment="1" applyProtection="1">
      <alignment horizontal="center"/>
      <protection locked="0" hidden="1"/>
    </xf>
    <xf numFmtId="0" fontId="10" fillId="4" borderId="31" xfId="0" applyFont="1" applyFill="1" applyBorder="1" applyAlignment="1" applyProtection="1">
      <alignment horizontal="center"/>
      <protection locked="0" hidden="1"/>
    </xf>
    <xf numFmtId="0" fontId="10" fillId="4" borderId="121" xfId="0" applyFont="1" applyFill="1" applyBorder="1" applyAlignment="1" applyProtection="1">
      <alignment horizontal="center"/>
      <protection locked="0" hidden="1"/>
    </xf>
    <xf numFmtId="0" fontId="10" fillId="4" borderId="102" xfId="0" applyFont="1" applyFill="1" applyBorder="1" applyAlignment="1" applyProtection="1">
      <alignment horizontal="center"/>
      <protection locked="0" hidden="1"/>
    </xf>
    <xf numFmtId="1" fontId="10" fillId="2" borderId="44" xfId="0" applyNumberFormat="1" applyFont="1" applyFill="1" applyBorder="1" applyAlignment="1" applyProtection="1">
      <alignment horizontal="center"/>
      <protection hidden="1"/>
    </xf>
    <xf numFmtId="0" fontId="40" fillId="9" borderId="122" xfId="0" applyFont="1" applyFill="1" applyBorder="1" applyAlignment="1" applyProtection="1">
      <alignment horizontal="center"/>
      <protection hidden="1"/>
    </xf>
    <xf numFmtId="0" fontId="40" fillId="9" borderId="122" xfId="0" applyFont="1" applyFill="1" applyBorder="1" applyAlignment="1" applyProtection="1">
      <alignment horizontal="center" wrapText="1"/>
      <protection hidden="1"/>
    </xf>
    <xf numFmtId="0" fontId="40" fillId="9" borderId="123" xfId="0" applyFont="1" applyFill="1" applyBorder="1" applyAlignment="1" applyProtection="1">
      <alignment horizontal="center"/>
      <protection hidden="1"/>
    </xf>
    <xf numFmtId="0" fontId="40" fillId="9" borderId="44" xfId="0" applyFont="1" applyFill="1" applyBorder="1" applyAlignment="1" applyProtection="1">
      <alignment horizontal="center"/>
      <protection hidden="1"/>
    </xf>
    <xf numFmtId="0" fontId="40" fillId="9" borderId="50" xfId="0" applyFont="1" applyFill="1" applyBorder="1" applyAlignment="1" applyProtection="1">
      <alignment horizontal="center"/>
      <protection hidden="1"/>
    </xf>
    <xf numFmtId="0" fontId="40" fillId="9" borderId="89" xfId="0" applyFont="1" applyFill="1" applyBorder="1" applyAlignment="1" applyProtection="1">
      <alignment horizontal="center"/>
      <protection hidden="1"/>
    </xf>
    <xf numFmtId="0" fontId="17" fillId="5" borderId="8" xfId="0" applyFont="1" applyFill="1" applyBorder="1" applyProtection="1">
      <protection hidden="1"/>
    </xf>
    <xf numFmtId="0" fontId="17" fillId="5" borderId="11" xfId="0" applyFont="1" applyFill="1" applyBorder="1" applyProtection="1">
      <protection hidden="1"/>
    </xf>
    <xf numFmtId="0" fontId="40" fillId="9" borderId="6" xfId="0" applyFont="1" applyFill="1" applyBorder="1" applyAlignment="1" applyProtection="1">
      <alignment horizontal="center"/>
      <protection hidden="1"/>
    </xf>
    <xf numFmtId="0" fontId="40" fillId="9" borderId="0" xfId="0" applyFont="1" applyFill="1" applyAlignment="1" applyProtection="1">
      <alignment horizontal="center"/>
      <protection hidden="1"/>
    </xf>
    <xf numFmtId="9" fontId="40" fillId="9" borderId="0" xfId="0" applyNumberFormat="1" applyFont="1" applyFill="1" applyAlignment="1" applyProtection="1">
      <alignment horizontal="center"/>
      <protection hidden="1"/>
    </xf>
    <xf numFmtId="0" fontId="10" fillId="2" borderId="126" xfId="0" applyFont="1" applyFill="1" applyBorder="1" applyProtection="1">
      <protection hidden="1"/>
    </xf>
    <xf numFmtId="0" fontId="1" fillId="0" borderId="47" xfId="0" applyFont="1" applyBorder="1" applyAlignment="1">
      <alignment horizontal="left" vertical="center" wrapText="1"/>
    </xf>
    <xf numFmtId="0" fontId="1" fillId="0" borderId="68" xfId="0" applyFont="1" applyBorder="1" applyAlignment="1">
      <alignment horizontal="left" vertical="center" wrapText="1"/>
    </xf>
    <xf numFmtId="9" fontId="1" fillId="0" borderId="31" xfId="2" applyFont="1" applyBorder="1" applyAlignment="1">
      <alignment horizontal="center" vertical="center"/>
    </xf>
    <xf numFmtId="0" fontId="0" fillId="0" borderId="50" xfId="0" applyBorder="1" applyAlignment="1">
      <alignment horizontal="center" vertical="center"/>
    </xf>
    <xf numFmtId="10" fontId="1" fillId="0" borderId="50" xfId="0" applyNumberFormat="1" applyFont="1" applyBorder="1" applyAlignment="1">
      <alignment horizontal="center" vertical="center"/>
    </xf>
    <xf numFmtId="9" fontId="1" fillId="0" borderId="89" xfId="2" applyFont="1" applyBorder="1" applyAlignment="1">
      <alignment horizontal="center" vertical="center"/>
    </xf>
    <xf numFmtId="165" fontId="1" fillId="0" borderId="13" xfId="0" applyNumberFormat="1" applyFont="1" applyBorder="1" applyAlignment="1">
      <alignment horizontal="center" vertical="center"/>
    </xf>
    <xf numFmtId="0" fontId="34" fillId="7" borderId="13" xfId="0" applyFont="1" applyFill="1" applyBorder="1"/>
    <xf numFmtId="0" fontId="0" fillId="7" borderId="13" xfId="0" applyFill="1" applyBorder="1"/>
    <xf numFmtId="0" fontId="63" fillId="7" borderId="0" xfId="0" applyFont="1" applyFill="1"/>
    <xf numFmtId="164" fontId="0" fillId="0" borderId="13" xfId="0" applyNumberFormat="1" applyBorder="1"/>
    <xf numFmtId="164" fontId="0" fillId="3" borderId="13" xfId="0" applyNumberFormat="1" applyFill="1" applyBorder="1"/>
    <xf numFmtId="164" fontId="1" fillId="0" borderId="4" xfId="0" applyNumberFormat="1" applyFont="1" applyBorder="1"/>
    <xf numFmtId="2" fontId="1" fillId="0" borderId="0" xfId="0" applyNumberFormat="1" applyFont="1" applyAlignment="1">
      <alignment horizontal="right" indent="1"/>
    </xf>
    <xf numFmtId="1" fontId="0" fillId="0" borderId="0" xfId="0" applyNumberFormat="1" applyAlignment="1">
      <alignment horizontal="right" indent="1"/>
    </xf>
    <xf numFmtId="164" fontId="1" fillId="0" borderId="0" xfId="0" applyNumberFormat="1" applyFont="1"/>
    <xf numFmtId="0" fontId="35" fillId="9" borderId="3" xfId="0" applyFont="1" applyFill="1" applyBorder="1"/>
    <xf numFmtId="0" fontId="35" fillId="0" borderId="3" xfId="0" applyFont="1" applyBorder="1" applyAlignment="1">
      <alignment wrapText="1"/>
    </xf>
    <xf numFmtId="0" fontId="35" fillId="0" borderId="3" xfId="0" applyFont="1" applyBorder="1"/>
    <xf numFmtId="0" fontId="35" fillId="0" borderId="19" xfId="0" applyFont="1" applyBorder="1"/>
    <xf numFmtId="2" fontId="35" fillId="0" borderId="3" xfId="0" applyNumberFormat="1" applyFont="1" applyBorder="1"/>
    <xf numFmtId="0" fontId="35" fillId="0" borderId="16" xfId="0" applyFont="1" applyBorder="1"/>
    <xf numFmtId="2" fontId="35" fillId="0" borderId="19" xfId="0" applyNumberFormat="1" applyFont="1" applyBorder="1"/>
    <xf numFmtId="164" fontId="35" fillId="0" borderId="3" xfId="0" applyNumberFormat="1" applyFont="1" applyBorder="1"/>
    <xf numFmtId="1" fontId="25" fillId="9" borderId="8" xfId="0" applyNumberFormat="1" applyFont="1" applyFill="1" applyBorder="1" applyAlignment="1">
      <alignment vertical="center" wrapText="1"/>
    </xf>
    <xf numFmtId="1" fontId="25" fillId="9" borderId="0" xfId="0" applyNumberFormat="1" applyFont="1" applyFill="1" applyAlignment="1">
      <alignment vertical="center" wrapText="1"/>
    </xf>
    <xf numFmtId="1" fontId="25" fillId="9" borderId="15" xfId="0" applyNumberFormat="1" applyFont="1" applyFill="1" applyBorder="1" applyAlignment="1">
      <alignment vertical="center" wrapText="1"/>
    </xf>
    <xf numFmtId="1" fontId="25" fillId="9" borderId="15" xfId="0" applyNumberFormat="1" applyFont="1" applyFill="1" applyBorder="1" applyAlignment="1">
      <alignment vertical="center"/>
    </xf>
    <xf numFmtId="2" fontId="0" fillId="0" borderId="0" xfId="0" applyNumberFormat="1" applyAlignment="1">
      <alignment horizontal="right" indent="1"/>
    </xf>
    <xf numFmtId="166" fontId="41" fillId="9" borderId="23" xfId="0" applyNumberFormat="1" applyFont="1" applyFill="1" applyBorder="1" applyProtection="1">
      <protection hidden="1"/>
    </xf>
    <xf numFmtId="166" fontId="41" fillId="9" borderId="24" xfId="0" applyNumberFormat="1" applyFont="1" applyFill="1" applyBorder="1" applyProtection="1">
      <protection hidden="1"/>
    </xf>
    <xf numFmtId="166" fontId="40" fillId="9" borderId="23" xfId="0" applyNumberFormat="1" applyFont="1" applyFill="1" applyBorder="1" applyProtection="1">
      <protection hidden="1"/>
    </xf>
    <xf numFmtId="0" fontId="17" fillId="5" borderId="0" xfId="0" applyFont="1" applyFill="1" applyProtection="1">
      <protection hidden="1"/>
    </xf>
    <xf numFmtId="164" fontId="10" fillId="2" borderId="28" xfId="0" applyNumberFormat="1" applyFont="1" applyFill="1" applyBorder="1" applyProtection="1">
      <protection hidden="1"/>
    </xf>
    <xf numFmtId="164" fontId="10" fillId="2" borderId="13" xfId="0" applyNumberFormat="1" applyFont="1" applyFill="1" applyBorder="1" applyProtection="1">
      <protection hidden="1"/>
    </xf>
    <xf numFmtId="164" fontId="10" fillId="2" borderId="33" xfId="0" applyNumberFormat="1" applyFont="1" applyFill="1" applyBorder="1" applyProtection="1">
      <protection hidden="1"/>
    </xf>
    <xf numFmtId="164" fontId="10" fillId="2" borderId="101" xfId="0" applyNumberFormat="1" applyFont="1" applyFill="1" applyBorder="1" applyProtection="1">
      <protection hidden="1"/>
    </xf>
    <xf numFmtId="0" fontId="17" fillId="5" borderId="10" xfId="0" applyFont="1" applyFill="1" applyBorder="1" applyProtection="1">
      <protection hidden="1"/>
    </xf>
    <xf numFmtId="0" fontId="16" fillId="5" borderId="23" xfId="0" applyFont="1" applyFill="1" applyBorder="1" applyProtection="1">
      <protection hidden="1"/>
    </xf>
    <xf numFmtId="0" fontId="10" fillId="5" borderId="24" xfId="0" applyFont="1" applyFill="1" applyBorder="1" applyProtection="1">
      <protection hidden="1"/>
    </xf>
    <xf numFmtId="0" fontId="10" fillId="5" borderId="24" xfId="0" applyFont="1" applyFill="1" applyBorder="1" applyAlignment="1" applyProtection="1">
      <alignment horizontal="center"/>
      <protection hidden="1"/>
    </xf>
    <xf numFmtId="1" fontId="0" fillId="0" borderId="2" xfId="0" applyNumberFormat="1" applyBorder="1"/>
    <xf numFmtId="9" fontId="0" fillId="0" borderId="8" xfId="2" applyFont="1" applyBorder="1"/>
    <xf numFmtId="2" fontId="35" fillId="0" borderId="0" xfId="0" applyNumberFormat="1" applyFont="1"/>
    <xf numFmtId="0" fontId="35" fillId="0" borderId="9" xfId="0" applyFont="1" applyBorder="1"/>
    <xf numFmtId="0" fontId="35" fillId="0" borderId="20" xfId="0" applyFont="1" applyBorder="1"/>
    <xf numFmtId="169" fontId="0" fillId="0" borderId="0" xfId="0" applyNumberFormat="1"/>
    <xf numFmtId="0" fontId="35" fillId="0" borderId="29" xfId="0" applyFont="1" applyBorder="1"/>
    <xf numFmtId="16" fontId="1" fillId="0" borderId="30" xfId="0" applyNumberFormat="1" applyFont="1" applyBorder="1"/>
    <xf numFmtId="0" fontId="25" fillId="9" borderId="8" xfId="0" applyFont="1" applyFill="1" applyBorder="1" applyAlignment="1">
      <alignment horizontal="left"/>
    </xf>
    <xf numFmtId="0" fontId="25" fillId="9" borderId="9" xfId="0" applyFont="1" applyFill="1" applyBorder="1" applyAlignment="1">
      <alignment horizontal="left"/>
    </xf>
    <xf numFmtId="0" fontId="42" fillId="9" borderId="8" xfId="0" applyFont="1" applyFill="1" applyBorder="1"/>
    <xf numFmtId="0" fontId="42" fillId="9" borderId="9" xfId="0" applyFont="1" applyFill="1" applyBorder="1"/>
    <xf numFmtId="9" fontId="1" fillId="0" borderId="0" xfId="2" applyFont="1" applyBorder="1"/>
    <xf numFmtId="9" fontId="0" fillId="0" borderId="9" xfId="2" applyFont="1" applyBorder="1"/>
    <xf numFmtId="0" fontId="31" fillId="0" borderId="8" xfId="0" applyFont="1" applyBorder="1"/>
    <xf numFmtId="0" fontId="31" fillId="0" borderId="9" xfId="0" applyFont="1" applyBorder="1"/>
    <xf numFmtId="0" fontId="34" fillId="0" borderId="30" xfId="0" applyFont="1" applyBorder="1"/>
    <xf numFmtId="0" fontId="34" fillId="0" borderId="31" xfId="0" applyFont="1" applyBorder="1"/>
    <xf numFmtId="0" fontId="8" fillId="0" borderId="9" xfId="0" applyFont="1" applyBorder="1"/>
    <xf numFmtId="0" fontId="24" fillId="0" borderId="9" xfId="0" applyFont="1" applyBorder="1"/>
    <xf numFmtId="0" fontId="0" fillId="9" borderId="21" xfId="0" applyFill="1" applyBorder="1"/>
    <xf numFmtId="0" fontId="0" fillId="9" borderId="54" xfId="0" applyFill="1" applyBorder="1"/>
    <xf numFmtId="0" fontId="0" fillId="9" borderId="14" xfId="0" applyFill="1" applyBorder="1"/>
    <xf numFmtId="1" fontId="0" fillId="0" borderId="14" xfId="0" applyNumberFormat="1" applyBorder="1"/>
    <xf numFmtId="0" fontId="0" fillId="9" borderId="16" xfId="0" applyFill="1" applyBorder="1"/>
    <xf numFmtId="164" fontId="0" fillId="3" borderId="0" xfId="0" applyNumberFormat="1" applyFill="1"/>
    <xf numFmtId="0" fontId="54" fillId="9" borderId="54" xfId="0" applyFont="1" applyFill="1" applyBorder="1" applyProtection="1">
      <protection hidden="1"/>
    </xf>
    <xf numFmtId="0" fontId="54" fillId="9" borderId="4" xfId="0" applyFont="1" applyFill="1" applyBorder="1" applyProtection="1">
      <protection hidden="1"/>
    </xf>
    <xf numFmtId="9" fontId="10" fillId="2" borderId="13" xfId="0" applyNumberFormat="1" applyFont="1" applyFill="1" applyBorder="1" applyAlignment="1" applyProtection="1">
      <alignment horizontal="center"/>
      <protection hidden="1"/>
    </xf>
    <xf numFmtId="9" fontId="10" fillId="2" borderId="33" xfId="0" applyNumberFormat="1" applyFont="1" applyFill="1" applyBorder="1" applyAlignment="1" applyProtection="1">
      <alignment horizontal="center"/>
      <protection hidden="1"/>
    </xf>
    <xf numFmtId="9" fontId="40" fillId="9" borderId="0" xfId="0" applyNumberFormat="1" applyFont="1" applyFill="1" applyAlignment="1" applyProtection="1">
      <alignment horizontal="center" wrapText="1"/>
      <protection hidden="1"/>
    </xf>
    <xf numFmtId="0" fontId="41" fillId="9" borderId="23" xfId="0" applyFont="1" applyFill="1" applyBorder="1" applyAlignment="1" applyProtection="1">
      <alignment horizontal="center" vertical="center" textRotation="90" wrapText="1"/>
      <protection hidden="1"/>
    </xf>
    <xf numFmtId="0" fontId="40" fillId="9" borderId="11" xfId="0" applyFont="1" applyFill="1" applyBorder="1" applyProtection="1">
      <protection hidden="1"/>
    </xf>
    <xf numFmtId="3" fontId="10" fillId="8" borderId="82" xfId="0" applyNumberFormat="1" applyFont="1" applyFill="1" applyBorder="1" applyAlignment="1" applyProtection="1">
      <alignment horizontal="left"/>
      <protection hidden="1"/>
    </xf>
    <xf numFmtId="3" fontId="10" fillId="0" borderId="11" xfId="0" applyNumberFormat="1" applyFont="1" applyBorder="1" applyAlignment="1" applyProtection="1">
      <alignment horizontal="center"/>
      <protection hidden="1"/>
    </xf>
    <xf numFmtId="3" fontId="10" fillId="8" borderId="110" xfId="0" applyNumberFormat="1" applyFont="1" applyFill="1" applyBorder="1" applyAlignment="1" applyProtection="1">
      <alignment horizontal="center"/>
      <protection hidden="1"/>
    </xf>
    <xf numFmtId="0" fontId="10" fillId="0" borderId="76" xfId="0" applyFont="1" applyBorder="1" applyAlignment="1" applyProtection="1">
      <alignment horizontal="center"/>
      <protection hidden="1"/>
    </xf>
    <xf numFmtId="164" fontId="10" fillId="0" borderId="86" xfId="0" applyNumberFormat="1" applyFont="1" applyBorder="1" applyAlignment="1" applyProtection="1">
      <alignment horizontal="center"/>
      <protection hidden="1"/>
    </xf>
    <xf numFmtId="3" fontId="10" fillId="8" borderId="127" xfId="0" applyNumberFormat="1" applyFont="1" applyFill="1" applyBorder="1" applyAlignment="1" applyProtection="1">
      <alignment horizontal="left"/>
      <protection hidden="1"/>
    </xf>
    <xf numFmtId="3" fontId="10" fillId="8" borderId="129" xfId="0" applyNumberFormat="1" applyFont="1" applyFill="1" applyBorder="1" applyAlignment="1" applyProtection="1">
      <alignment horizontal="left"/>
      <protection hidden="1"/>
    </xf>
    <xf numFmtId="3" fontId="10" fillId="8" borderId="95" xfId="0" applyNumberFormat="1" applyFont="1" applyFill="1" applyBorder="1" applyAlignment="1" applyProtection="1">
      <alignment horizontal="left"/>
      <protection hidden="1"/>
    </xf>
    <xf numFmtId="0" fontId="10" fillId="2" borderId="130" xfId="0" applyFont="1" applyFill="1" applyBorder="1" applyProtection="1">
      <protection hidden="1"/>
    </xf>
    <xf numFmtId="3" fontId="10" fillId="8" borderId="131" xfId="0" applyNumberFormat="1" applyFont="1" applyFill="1" applyBorder="1" applyAlignment="1" applyProtection="1">
      <alignment horizontal="center"/>
      <protection hidden="1"/>
    </xf>
    <xf numFmtId="3" fontId="10" fillId="8" borderId="128" xfId="0" applyNumberFormat="1" applyFont="1" applyFill="1" applyBorder="1" applyAlignment="1" applyProtection="1">
      <alignment horizontal="left"/>
      <protection hidden="1"/>
    </xf>
    <xf numFmtId="3" fontId="10" fillId="8" borderId="132" xfId="0" applyNumberFormat="1" applyFont="1" applyFill="1" applyBorder="1" applyAlignment="1" applyProtection="1">
      <alignment horizontal="center"/>
      <protection hidden="1"/>
    </xf>
    <xf numFmtId="3" fontId="10" fillId="8" borderId="39" xfId="0" applyNumberFormat="1" applyFont="1" applyFill="1" applyBorder="1" applyAlignment="1" applyProtection="1">
      <alignment horizontal="center"/>
      <protection hidden="1"/>
    </xf>
    <xf numFmtId="3" fontId="10" fillId="0" borderId="24" xfId="0" applyNumberFormat="1" applyFont="1" applyBorder="1" applyAlignment="1" applyProtection="1">
      <alignment horizontal="center"/>
      <protection hidden="1"/>
    </xf>
    <xf numFmtId="3" fontId="10" fillId="8" borderId="91" xfId="0" applyNumberFormat="1" applyFont="1" applyFill="1" applyBorder="1" applyAlignment="1" applyProtection="1">
      <alignment horizontal="center"/>
      <protection hidden="1"/>
    </xf>
    <xf numFmtId="3" fontId="10" fillId="0" borderId="43" xfId="1" applyNumberFormat="1" applyFont="1" applyBorder="1" applyAlignment="1" applyProtection="1">
      <alignment horizontal="center"/>
      <protection hidden="1"/>
    </xf>
    <xf numFmtId="3" fontId="10" fillId="8" borderId="93" xfId="0" applyNumberFormat="1" applyFont="1" applyFill="1" applyBorder="1" applyAlignment="1" applyProtection="1">
      <alignment horizontal="center"/>
      <protection hidden="1"/>
    </xf>
    <xf numFmtId="0" fontId="10" fillId="4" borderId="13" xfId="0" applyFont="1" applyFill="1" applyBorder="1" applyAlignment="1" applyProtection="1">
      <alignment horizontal="center"/>
      <protection locked="0" hidden="1"/>
    </xf>
    <xf numFmtId="2" fontId="0" fillId="0" borderId="22" xfId="0" applyNumberFormat="1" applyBorder="1"/>
    <xf numFmtId="169" fontId="0" fillId="0" borderId="4" xfId="0" applyNumberFormat="1" applyBorder="1"/>
    <xf numFmtId="0" fontId="63" fillId="0" borderId="11" xfId="0" applyFont="1" applyBorder="1"/>
    <xf numFmtId="169" fontId="77" fillId="0" borderId="0" xfId="0" applyNumberFormat="1" applyFont="1"/>
    <xf numFmtId="0" fontId="79" fillId="0" borderId="0" xfId="0" applyFont="1" applyAlignment="1">
      <alignment vertical="center"/>
    </xf>
    <xf numFmtId="166" fontId="41" fillId="9" borderId="23" xfId="0" applyNumberFormat="1" applyFont="1" applyFill="1" applyBorder="1" applyAlignment="1" applyProtection="1">
      <alignment horizontal="right"/>
      <protection hidden="1"/>
    </xf>
    <xf numFmtId="0" fontId="80" fillId="0" borderId="0" xfId="0" applyFont="1"/>
    <xf numFmtId="9" fontId="41" fillId="9" borderId="23" xfId="2" applyFont="1" applyFill="1" applyBorder="1" applyAlignment="1" applyProtection="1">
      <alignment horizontal="right"/>
      <protection hidden="1"/>
    </xf>
    <xf numFmtId="2" fontId="41" fillId="9" borderId="23" xfId="2" applyNumberFormat="1" applyFont="1" applyFill="1" applyBorder="1" applyAlignment="1" applyProtection="1">
      <alignment horizontal="right"/>
      <protection hidden="1"/>
    </xf>
    <xf numFmtId="164" fontId="10" fillId="8" borderId="48" xfId="0" applyNumberFormat="1" applyFont="1" applyFill="1" applyBorder="1" applyAlignment="1" applyProtection="1">
      <alignment horizontal="center"/>
      <protection hidden="1"/>
    </xf>
    <xf numFmtId="164" fontId="10" fillId="8" borderId="37" xfId="0" applyNumberFormat="1" applyFont="1" applyFill="1" applyBorder="1" applyAlignment="1" applyProtection="1">
      <alignment horizontal="center"/>
      <protection hidden="1"/>
    </xf>
    <xf numFmtId="164" fontId="10" fillId="8" borderId="34" xfId="0" applyNumberFormat="1" applyFont="1" applyFill="1" applyBorder="1" applyAlignment="1" applyProtection="1">
      <alignment horizontal="center"/>
      <protection hidden="1"/>
    </xf>
    <xf numFmtId="0" fontId="75" fillId="0" borderId="0" xfId="0" applyFont="1" applyProtection="1">
      <protection hidden="1"/>
    </xf>
    <xf numFmtId="0" fontId="63" fillId="0" borderId="0" xfId="0" applyFont="1" applyAlignment="1" applyProtection="1">
      <alignment wrapText="1"/>
      <protection hidden="1"/>
    </xf>
    <xf numFmtId="0" fontId="10" fillId="0" borderId="0" xfId="0" applyFont="1" applyAlignment="1" applyProtection="1">
      <alignment wrapText="1"/>
      <protection hidden="1"/>
    </xf>
    <xf numFmtId="0" fontId="0" fillId="0" borderId="43" xfId="0" applyBorder="1" applyProtection="1">
      <protection hidden="1"/>
    </xf>
    <xf numFmtId="0" fontId="1" fillId="0" borderId="0" xfId="0" applyFont="1" applyProtection="1">
      <protection hidden="1"/>
    </xf>
    <xf numFmtId="164" fontId="10" fillId="0" borderId="0" xfId="0" applyNumberFormat="1" applyFont="1" applyAlignment="1" applyProtection="1">
      <alignment horizontal="center" vertical="center"/>
      <protection hidden="1"/>
    </xf>
    <xf numFmtId="164" fontId="10" fillId="5" borderId="24" xfId="0" applyNumberFormat="1" applyFont="1" applyFill="1" applyBorder="1" applyAlignment="1">
      <alignment horizontal="center"/>
    </xf>
    <xf numFmtId="164" fontId="10" fillId="5" borderId="26" xfId="0" applyNumberFormat="1" applyFont="1" applyFill="1" applyBorder="1" applyAlignment="1">
      <alignment horizontal="center"/>
    </xf>
    <xf numFmtId="1" fontId="17" fillId="5" borderId="0" xfId="0" applyNumberFormat="1" applyFont="1" applyFill="1"/>
    <xf numFmtId="0" fontId="17" fillId="5" borderId="9" xfId="0" applyFont="1" applyFill="1" applyBorder="1"/>
    <xf numFmtId="0" fontId="17" fillId="5" borderId="0" xfId="0" applyFont="1" applyFill="1"/>
    <xf numFmtId="3" fontId="17" fillId="5" borderId="0" xfId="0" applyNumberFormat="1" applyFont="1" applyFill="1"/>
    <xf numFmtId="0" fontId="17" fillId="5" borderId="9" xfId="0" applyFont="1" applyFill="1" applyBorder="1" applyAlignment="1">
      <alignment horizontal="left"/>
    </xf>
    <xf numFmtId="3" fontId="17" fillId="5" borderId="11" xfId="0" applyNumberFormat="1" applyFont="1" applyFill="1" applyBorder="1"/>
    <xf numFmtId="0" fontId="17" fillId="5" borderId="12" xfId="0" applyFont="1" applyFill="1" applyBorder="1" applyAlignment="1">
      <alignment horizontal="left"/>
    </xf>
    <xf numFmtId="0" fontId="17" fillId="5" borderId="23" xfId="0" applyFont="1" applyFill="1" applyBorder="1" applyAlignment="1">
      <alignment horizontal="center"/>
    </xf>
    <xf numFmtId="0" fontId="17" fillId="5" borderId="26" xfId="0" applyFont="1" applyFill="1" applyBorder="1" applyAlignment="1">
      <alignment horizontal="center"/>
    </xf>
    <xf numFmtId="0" fontId="10" fillId="2" borderId="100" xfId="0" applyFont="1" applyFill="1" applyBorder="1" applyProtection="1">
      <protection hidden="1"/>
    </xf>
    <xf numFmtId="0" fontId="10" fillId="2" borderId="101" xfId="0" applyFont="1" applyFill="1" applyBorder="1" applyProtection="1">
      <protection hidden="1"/>
    </xf>
    <xf numFmtId="0" fontId="10" fillId="2" borderId="30" xfId="0" applyFont="1" applyFill="1" applyBorder="1" applyProtection="1">
      <protection hidden="1"/>
    </xf>
    <xf numFmtId="0" fontId="10" fillId="2" borderId="13" xfId="0" applyFont="1" applyFill="1" applyBorder="1" applyProtection="1">
      <protection hidden="1"/>
    </xf>
    <xf numFmtId="0" fontId="10" fillId="2" borderId="27" xfId="0" applyFont="1" applyFill="1" applyBorder="1" applyProtection="1">
      <protection hidden="1"/>
    </xf>
    <xf numFmtId="0" fontId="10" fillId="2" borderId="28" xfId="0" applyFont="1" applyFill="1" applyBorder="1" applyProtection="1">
      <protection hidden="1"/>
    </xf>
    <xf numFmtId="0" fontId="10" fillId="2" borderId="108" xfId="0" applyFont="1" applyFill="1" applyBorder="1" applyProtection="1">
      <protection hidden="1"/>
    </xf>
    <xf numFmtId="0" fontId="10" fillId="2" borderId="33" xfId="0" applyFont="1" applyFill="1" applyBorder="1" applyProtection="1">
      <protection hidden="1"/>
    </xf>
    <xf numFmtId="0" fontId="40" fillId="9" borderId="68" xfId="0" applyFont="1" applyFill="1" applyBorder="1" applyAlignment="1" applyProtection="1">
      <alignment horizontal="center" vertical="center"/>
      <protection hidden="1"/>
    </xf>
    <xf numFmtId="0" fontId="40" fillId="9" borderId="69" xfId="0" applyFont="1" applyFill="1" applyBorder="1" applyAlignment="1" applyProtection="1">
      <alignment horizontal="center" vertical="center"/>
      <protection hidden="1"/>
    </xf>
    <xf numFmtId="0" fontId="40" fillId="9" borderId="107" xfId="0" applyFont="1" applyFill="1" applyBorder="1" applyAlignment="1" applyProtection="1">
      <alignment horizontal="center" vertical="center"/>
      <protection hidden="1"/>
    </xf>
    <xf numFmtId="0" fontId="10" fillId="2" borderId="126" xfId="0" applyFont="1" applyFill="1" applyBorder="1" applyProtection="1">
      <protection hidden="1"/>
    </xf>
    <xf numFmtId="0" fontId="10" fillId="2" borderId="39" xfId="0" applyFont="1" applyFill="1" applyBorder="1" applyProtection="1">
      <protection hidden="1"/>
    </xf>
    <xf numFmtId="0" fontId="10" fillId="2" borderId="40" xfId="0" applyFont="1" applyFill="1" applyBorder="1" applyProtection="1">
      <protection hidden="1"/>
    </xf>
    <xf numFmtId="166" fontId="40" fillId="9" borderId="23" xfId="0" applyNumberFormat="1" applyFont="1" applyFill="1" applyBorder="1" applyAlignment="1" applyProtection="1">
      <alignment horizontal="right"/>
      <protection hidden="1"/>
    </xf>
    <xf numFmtId="166" fontId="40" fillId="9" borderId="24" xfId="0" applyNumberFormat="1" applyFont="1" applyFill="1" applyBorder="1" applyAlignment="1" applyProtection="1">
      <alignment horizontal="right"/>
      <protection hidden="1"/>
    </xf>
    <xf numFmtId="166" fontId="40" fillId="9" borderId="26" xfId="0" applyNumberFormat="1" applyFont="1" applyFill="1" applyBorder="1" applyAlignment="1" applyProtection="1">
      <alignment horizontal="right"/>
      <protection hidden="1"/>
    </xf>
    <xf numFmtId="0" fontId="22" fillId="9" borderId="123" xfId="0" applyFont="1" applyFill="1" applyBorder="1" applyAlignment="1" applyProtection="1">
      <alignment horizontal="center"/>
      <protection hidden="1"/>
    </xf>
    <xf numFmtId="0" fontId="22" fillId="9" borderId="67" xfId="0" applyFont="1" applyFill="1" applyBorder="1" applyAlignment="1" applyProtection="1">
      <alignment horizontal="center"/>
      <protection hidden="1"/>
    </xf>
    <xf numFmtId="0" fontId="40" fillId="9" borderId="123" xfId="0" applyFont="1" applyFill="1" applyBorder="1" applyAlignment="1" applyProtection="1">
      <alignment horizontal="center" vertical="center" wrapText="1"/>
      <protection hidden="1"/>
    </xf>
    <xf numFmtId="0" fontId="40" fillId="9" borderId="67" xfId="0" applyFont="1" applyFill="1" applyBorder="1" applyAlignment="1" applyProtection="1">
      <alignment horizontal="center" vertical="center"/>
      <protection hidden="1"/>
    </xf>
    <xf numFmtId="0" fontId="40" fillId="9" borderId="5" xfId="0" applyFont="1" applyFill="1" applyBorder="1" applyAlignment="1" applyProtection="1">
      <alignment horizontal="center" vertical="center" wrapText="1"/>
      <protection hidden="1"/>
    </xf>
    <xf numFmtId="0" fontId="40" fillId="9" borderId="6" xfId="0" applyFont="1" applyFill="1" applyBorder="1" applyAlignment="1" applyProtection="1">
      <alignment horizontal="center" vertical="center" wrapText="1"/>
      <protection hidden="1"/>
    </xf>
    <xf numFmtId="0" fontId="40" fillId="9" borderId="62" xfId="0" applyFont="1" applyFill="1" applyBorder="1" applyAlignment="1" applyProtection="1">
      <alignment horizontal="center" vertical="center" wrapText="1"/>
      <protection hidden="1"/>
    </xf>
    <xf numFmtId="0" fontId="40" fillId="9" borderId="8" xfId="0" applyFont="1" applyFill="1" applyBorder="1" applyAlignment="1" applyProtection="1">
      <alignment horizontal="center" vertical="center" wrapText="1"/>
      <protection hidden="1"/>
    </xf>
    <xf numFmtId="0" fontId="40" fillId="9" borderId="0" xfId="0" applyFont="1" applyFill="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hidden="1"/>
    </xf>
    <xf numFmtId="0" fontId="40" fillId="9" borderId="13" xfId="0" applyFont="1" applyFill="1" applyBorder="1" applyAlignment="1" applyProtection="1">
      <alignment horizontal="left"/>
      <protection hidden="1"/>
    </xf>
    <xf numFmtId="0" fontId="22" fillId="9" borderId="13" xfId="0" applyFont="1" applyFill="1" applyBorder="1" applyAlignment="1" applyProtection="1">
      <alignment horizontal="left"/>
      <protection hidden="1"/>
    </xf>
    <xf numFmtId="9" fontId="10" fillId="6" borderId="13" xfId="2" applyFont="1" applyFill="1" applyBorder="1" applyAlignment="1" applyProtection="1">
      <alignment horizontal="right" wrapText="1"/>
      <protection hidden="1"/>
    </xf>
    <xf numFmtId="0" fontId="0" fillId="6" borderId="13" xfId="0" applyFill="1" applyBorder="1" applyAlignment="1" applyProtection="1">
      <alignment horizontal="right" wrapText="1"/>
      <protection hidden="1"/>
    </xf>
    <xf numFmtId="9" fontId="40" fillId="9" borderId="13" xfId="2" applyFont="1" applyFill="1" applyBorder="1" applyAlignment="1" applyProtection="1">
      <alignment horizontal="right" wrapText="1"/>
      <protection hidden="1"/>
    </xf>
    <xf numFmtId="0" fontId="22" fillId="9" borderId="13" xfId="0" applyFont="1" applyFill="1" applyBorder="1" applyAlignment="1" applyProtection="1">
      <alignment horizontal="right" wrapText="1"/>
      <protection hidden="1"/>
    </xf>
    <xf numFmtId="0" fontId="10" fillId="2" borderId="124" xfId="0" applyFont="1" applyFill="1" applyBorder="1" applyProtection="1">
      <protection hidden="1"/>
    </xf>
    <xf numFmtId="0" fontId="10" fillId="2" borderId="35" xfId="0" applyFont="1" applyFill="1" applyBorder="1" applyProtection="1">
      <protection hidden="1"/>
    </xf>
    <xf numFmtId="0" fontId="10" fillId="2" borderId="36" xfId="0" applyFont="1" applyFill="1" applyBorder="1" applyProtection="1">
      <protection hidden="1"/>
    </xf>
    <xf numFmtId="0" fontId="40" fillId="9" borderId="61" xfId="0" applyFont="1" applyFill="1" applyBorder="1" applyAlignment="1" applyProtection="1">
      <alignment horizontal="center"/>
      <protection hidden="1"/>
    </xf>
    <xf numFmtId="0" fontId="40" fillId="9" borderId="6" xfId="0" applyFont="1" applyFill="1" applyBorder="1" applyAlignment="1" applyProtection="1">
      <alignment horizontal="center"/>
      <protection hidden="1"/>
    </xf>
    <xf numFmtId="0" fontId="40" fillId="9" borderId="15" xfId="0" applyFont="1" applyFill="1" applyBorder="1" applyAlignment="1" applyProtection="1">
      <alignment horizontal="center"/>
      <protection hidden="1"/>
    </xf>
    <xf numFmtId="0" fontId="40" fillId="9" borderId="0" xfId="0" applyFont="1" applyFill="1" applyAlignment="1" applyProtection="1">
      <alignment horizontal="center"/>
      <protection hidden="1"/>
    </xf>
    <xf numFmtId="0" fontId="13" fillId="0" borderId="0" xfId="0" applyFont="1" applyAlignment="1" applyProtection="1">
      <alignment horizontal="left" wrapText="1"/>
      <protection hidden="1"/>
    </xf>
    <xf numFmtId="1" fontId="10" fillId="5" borderId="13" xfId="2" applyNumberFormat="1" applyFont="1" applyFill="1" applyBorder="1" applyAlignment="1" applyProtection="1">
      <alignment horizontal="right" wrapText="1"/>
      <protection hidden="1"/>
    </xf>
    <xf numFmtId="0" fontId="0" fillId="5" borderId="13" xfId="0" applyFill="1" applyBorder="1" applyAlignment="1" applyProtection="1">
      <alignment horizontal="right" wrapText="1"/>
      <protection hidden="1"/>
    </xf>
    <xf numFmtId="0" fontId="40" fillId="9" borderId="13" xfId="0" applyFont="1" applyFill="1" applyBorder="1" applyAlignment="1" applyProtection="1">
      <alignment horizontal="left" vertical="center"/>
      <protection hidden="1"/>
    </xf>
    <xf numFmtId="0" fontId="10" fillId="4" borderId="21" xfId="0" applyFont="1" applyFill="1" applyBorder="1" applyAlignment="1" applyProtection="1">
      <alignment horizontal="right" wrapText="1"/>
      <protection locked="0" hidden="1"/>
    </xf>
    <xf numFmtId="0" fontId="0" fillId="0" borderId="4" xfId="0" applyBorder="1" applyAlignment="1" applyProtection="1">
      <alignment horizontal="right" wrapText="1"/>
      <protection locked="0" hidden="1"/>
    </xf>
    <xf numFmtId="0" fontId="0" fillId="0" borderId="22" xfId="0" applyBorder="1" applyAlignment="1" applyProtection="1">
      <alignment horizontal="right" wrapText="1"/>
      <protection locked="0" hidden="1"/>
    </xf>
    <xf numFmtId="164" fontId="10" fillId="4" borderId="21" xfId="0" applyNumberFormat="1" applyFont="1" applyFill="1" applyBorder="1" applyAlignment="1" applyProtection="1">
      <alignment horizontal="right" wrapText="1"/>
      <protection locked="0" hidden="1"/>
    </xf>
    <xf numFmtId="0" fontId="10" fillId="4" borderId="4" xfId="0" applyFont="1" applyFill="1" applyBorder="1" applyAlignment="1" applyProtection="1">
      <alignment horizontal="right" wrapText="1"/>
      <protection locked="0" hidden="1"/>
    </xf>
    <xf numFmtId="0" fontId="10" fillId="4" borderId="22" xfId="0" applyFont="1" applyFill="1" applyBorder="1" applyAlignment="1" applyProtection="1">
      <alignment horizontal="right" wrapText="1"/>
      <protection locked="0" hidden="1"/>
    </xf>
    <xf numFmtId="0" fontId="17" fillId="5" borderId="8" xfId="0" applyFont="1" applyFill="1" applyBorder="1" applyAlignment="1">
      <alignment horizontal="center"/>
    </xf>
    <xf numFmtId="0" fontId="17" fillId="5" borderId="9" xfId="0" applyFont="1" applyFill="1" applyBorder="1" applyAlignment="1">
      <alignment horizontal="center"/>
    </xf>
    <xf numFmtId="0" fontId="14" fillId="0" borderId="0" xfId="3" applyFill="1" applyBorder="1" applyAlignment="1" applyProtection="1">
      <alignment horizontal="left" wrapText="1"/>
      <protection hidden="1"/>
    </xf>
    <xf numFmtId="0" fontId="10" fillId="0" borderId="0" xfId="0" applyFont="1" applyAlignment="1" applyProtection="1">
      <alignment horizontal="left" wrapText="1"/>
      <protection hidden="1"/>
    </xf>
    <xf numFmtId="0" fontId="10" fillId="4" borderId="13" xfId="0" applyFont="1" applyFill="1" applyBorder="1" applyAlignment="1" applyProtection="1">
      <alignment horizontal="left" vertical="center" wrapText="1"/>
      <protection locked="0" hidden="1"/>
    </xf>
    <xf numFmtId="0" fontId="40" fillId="9" borderId="21" xfId="0" applyFont="1" applyFill="1" applyBorder="1" applyAlignment="1" applyProtection="1">
      <alignment horizontal="left" vertical="center"/>
      <protection hidden="1"/>
    </xf>
    <xf numFmtId="0" fontId="40" fillId="9" borderId="4" xfId="0" applyFont="1" applyFill="1" applyBorder="1" applyAlignment="1" applyProtection="1">
      <alignment horizontal="left" vertical="center"/>
      <protection hidden="1"/>
    </xf>
    <xf numFmtId="0" fontId="40" fillId="9" borderId="22" xfId="0" applyFont="1" applyFill="1" applyBorder="1" applyAlignment="1" applyProtection="1">
      <alignment horizontal="left" vertical="center"/>
      <protection hidden="1"/>
    </xf>
    <xf numFmtId="0" fontId="10" fillId="4" borderId="21" xfId="0" applyFont="1" applyFill="1" applyBorder="1" applyAlignment="1" applyProtection="1">
      <alignment horizontal="center" wrapText="1"/>
      <protection locked="0" hidden="1"/>
    </xf>
    <xf numFmtId="0" fontId="10" fillId="4" borderId="4" xfId="0" applyFont="1" applyFill="1" applyBorder="1" applyAlignment="1" applyProtection="1">
      <alignment horizontal="center" wrapText="1"/>
      <protection locked="0" hidden="1"/>
    </xf>
    <xf numFmtId="0" fontId="10" fillId="4" borderId="22" xfId="0" applyFont="1" applyFill="1" applyBorder="1" applyAlignment="1" applyProtection="1">
      <alignment horizontal="center" wrapText="1"/>
      <protection locked="0" hidden="1"/>
    </xf>
    <xf numFmtId="49" fontId="10" fillId="4" borderId="21" xfId="0" applyNumberFormat="1" applyFont="1" applyFill="1" applyBorder="1" applyAlignment="1" applyProtection="1">
      <alignment horizontal="center" wrapText="1"/>
      <protection locked="0" hidden="1"/>
    </xf>
    <xf numFmtId="49" fontId="10" fillId="4" borderId="4" xfId="0" applyNumberFormat="1" applyFont="1" applyFill="1" applyBorder="1" applyAlignment="1" applyProtection="1">
      <alignment horizontal="center" wrapText="1"/>
      <protection locked="0" hidden="1"/>
    </xf>
    <xf numFmtId="49" fontId="10" fillId="4" borderId="22" xfId="0" applyNumberFormat="1" applyFont="1" applyFill="1" applyBorder="1" applyAlignment="1" applyProtection="1">
      <alignment horizontal="center" wrapText="1"/>
      <protection locked="0" hidden="1"/>
    </xf>
    <xf numFmtId="164" fontId="40" fillId="9" borderId="13" xfId="0" applyNumberFormat="1" applyFont="1" applyFill="1" applyBorder="1" applyAlignment="1" applyProtection="1">
      <alignment horizontal="left"/>
      <protection hidden="1"/>
    </xf>
    <xf numFmtId="0" fontId="14" fillId="4" borderId="13" xfId="3" applyFill="1" applyBorder="1" applyAlignment="1" applyProtection="1">
      <alignment horizontal="left" wrapText="1"/>
      <protection locked="0" hidden="1"/>
    </xf>
    <xf numFmtId="0" fontId="17" fillId="5" borderId="10" xfId="0" applyFont="1" applyFill="1" applyBorder="1" applyAlignment="1">
      <alignment horizontal="center"/>
    </xf>
    <xf numFmtId="0" fontId="17" fillId="5" borderId="12" xfId="0" applyFont="1" applyFill="1" applyBorder="1" applyAlignment="1">
      <alignment horizontal="center"/>
    </xf>
    <xf numFmtId="0" fontId="10" fillId="2" borderId="125" xfId="0" applyFont="1" applyFill="1" applyBorder="1" applyProtection="1">
      <protection hidden="1"/>
    </xf>
    <xf numFmtId="0" fontId="10" fillId="2" borderId="65" xfId="0" applyFont="1" applyFill="1" applyBorder="1" applyProtection="1">
      <protection hidden="1"/>
    </xf>
    <xf numFmtId="0" fontId="10" fillId="2" borderId="66" xfId="0" applyFont="1" applyFill="1" applyBorder="1" applyProtection="1">
      <protection hidden="1"/>
    </xf>
    <xf numFmtId="166" fontId="41" fillId="9" borderId="23" xfId="0" applyNumberFormat="1" applyFont="1" applyFill="1" applyBorder="1" applyAlignment="1" applyProtection="1">
      <alignment horizontal="left"/>
      <protection hidden="1"/>
    </xf>
    <xf numFmtId="166" fontId="41" fillId="9" borderId="24" xfId="0" applyNumberFormat="1" applyFont="1" applyFill="1" applyBorder="1" applyAlignment="1" applyProtection="1">
      <alignment horizontal="left"/>
      <protection hidden="1"/>
    </xf>
    <xf numFmtId="166" fontId="41" fillId="9" borderId="26" xfId="0" applyNumberFormat="1" applyFont="1" applyFill="1" applyBorder="1" applyAlignment="1" applyProtection="1">
      <alignment horizontal="left"/>
      <protection hidden="1"/>
    </xf>
    <xf numFmtId="0" fontId="41" fillId="9" borderId="6" xfId="0" applyFont="1" applyFill="1" applyBorder="1" applyAlignment="1" applyProtection="1">
      <alignment horizontal="center" vertical="center" textRotation="90"/>
      <protection hidden="1"/>
    </xf>
    <xf numFmtId="0" fontId="41" fillId="9" borderId="0" xfId="0" applyFont="1" applyFill="1" applyAlignment="1" applyProtection="1">
      <alignment horizontal="center" vertical="center" textRotation="90"/>
      <protection hidden="1"/>
    </xf>
    <xf numFmtId="0" fontId="41" fillId="9" borderId="68" xfId="0" applyFont="1" applyFill="1" applyBorder="1" applyAlignment="1" applyProtection="1">
      <alignment horizontal="center" vertical="center" textRotation="90" wrapText="1"/>
      <protection hidden="1"/>
    </xf>
    <xf numFmtId="0" fontId="41" fillId="9" borderId="69" xfId="0" applyFont="1" applyFill="1" applyBorder="1" applyAlignment="1" applyProtection="1">
      <alignment horizontal="center" vertical="center" textRotation="90" wrapText="1"/>
      <protection hidden="1"/>
    </xf>
    <xf numFmtId="0" fontId="41" fillId="9" borderId="0" xfId="0" applyFont="1" applyFill="1" applyAlignment="1" applyProtection="1">
      <alignment horizontal="center" vertical="center" textRotation="90" wrapText="1"/>
      <protection hidden="1"/>
    </xf>
    <xf numFmtId="166" fontId="41" fillId="9" borderId="23" xfId="0" applyNumberFormat="1" applyFont="1" applyFill="1" applyBorder="1" applyAlignment="1" applyProtection="1">
      <alignment horizontal="right"/>
      <protection hidden="1"/>
    </xf>
    <xf numFmtId="166" fontId="41" fillId="9" borderId="24" xfId="0" applyNumberFormat="1" applyFont="1" applyFill="1" applyBorder="1" applyAlignment="1" applyProtection="1">
      <alignment horizontal="right"/>
      <protection hidden="1"/>
    </xf>
    <xf numFmtId="166" fontId="41" fillId="9" borderId="26" xfId="0" applyNumberFormat="1" applyFont="1" applyFill="1" applyBorder="1" applyAlignment="1" applyProtection="1">
      <alignment horizontal="right"/>
      <protection hidden="1"/>
    </xf>
    <xf numFmtId="0" fontId="41" fillId="9" borderId="5" xfId="0" applyFont="1" applyFill="1" applyBorder="1" applyAlignment="1" applyProtection="1">
      <alignment horizontal="center" vertical="center" textRotation="90" wrapText="1"/>
      <protection hidden="1"/>
    </xf>
    <xf numFmtId="0" fontId="41" fillId="9" borderId="8" xfId="0" applyFont="1" applyFill="1" applyBorder="1" applyAlignment="1" applyProtection="1">
      <alignment horizontal="center" vertical="center" textRotation="90" wrapText="1"/>
      <protection hidden="1"/>
    </xf>
    <xf numFmtId="0" fontId="63" fillId="0" borderId="11" xfId="0" applyFont="1" applyBorder="1" applyAlignment="1" applyProtection="1">
      <alignment horizontal="center" wrapText="1"/>
      <protection hidden="1"/>
    </xf>
    <xf numFmtId="0" fontId="40" fillId="9" borderId="5" xfId="0" applyFont="1" applyFill="1" applyBorder="1" applyAlignment="1" applyProtection="1">
      <alignment horizontal="left" wrapText="1"/>
      <protection hidden="1"/>
    </xf>
    <xf numFmtId="0" fontId="40" fillId="9" borderId="6" xfId="0" applyFont="1" applyFill="1" applyBorder="1" applyAlignment="1" applyProtection="1">
      <alignment horizontal="left" wrapText="1"/>
      <protection hidden="1"/>
    </xf>
    <xf numFmtId="0" fontId="40" fillId="9" borderId="62" xfId="0" applyFont="1" applyFill="1" applyBorder="1" applyAlignment="1" applyProtection="1">
      <alignment horizontal="left" wrapText="1"/>
      <protection hidden="1"/>
    </xf>
    <xf numFmtId="0" fontId="40" fillId="9" borderId="10" xfId="0" applyFont="1" applyFill="1" applyBorder="1" applyAlignment="1" applyProtection="1">
      <alignment horizontal="left" wrapText="1"/>
      <protection hidden="1"/>
    </xf>
    <xf numFmtId="0" fontId="40" fillId="9" borderId="11" xfId="0" applyFont="1" applyFill="1" applyBorder="1" applyAlignment="1" applyProtection="1">
      <alignment horizontal="left" wrapText="1"/>
      <protection hidden="1"/>
    </xf>
    <xf numFmtId="0" fontId="40" fillId="9" borderId="73" xfId="0" applyFont="1" applyFill="1" applyBorder="1" applyAlignment="1" applyProtection="1">
      <alignment horizontal="left" wrapText="1"/>
      <protection hidden="1"/>
    </xf>
    <xf numFmtId="0" fontId="54" fillId="9" borderId="27" xfId="0" applyFont="1" applyFill="1" applyBorder="1" applyProtection="1">
      <protection hidden="1"/>
    </xf>
    <xf numFmtId="0" fontId="54" fillId="9" borderId="87" xfId="0" applyFont="1" applyFill="1" applyBorder="1" applyProtection="1">
      <protection hidden="1"/>
    </xf>
    <xf numFmtId="0" fontId="47" fillId="8" borderId="27" xfId="0" applyFont="1" applyFill="1" applyBorder="1" applyAlignment="1" applyProtection="1">
      <alignment horizontal="right"/>
      <protection hidden="1"/>
    </xf>
    <xf numFmtId="0" fontId="47" fillId="8" borderId="29" xfId="0" applyFont="1" applyFill="1" applyBorder="1" applyAlignment="1" applyProtection="1">
      <alignment horizontal="right"/>
      <protection hidden="1"/>
    </xf>
    <xf numFmtId="0" fontId="54" fillId="9" borderId="54" xfId="0" applyFont="1" applyFill="1" applyBorder="1" applyAlignment="1" applyProtection="1">
      <alignment horizontal="left"/>
      <protection hidden="1"/>
    </xf>
    <xf numFmtId="0" fontId="54" fillId="9" borderId="55" xfId="0" applyFont="1" applyFill="1" applyBorder="1" applyAlignment="1" applyProtection="1">
      <alignment horizontal="left"/>
      <protection hidden="1"/>
    </xf>
    <xf numFmtId="0" fontId="47" fillId="8" borderId="54" xfId="0" applyFont="1" applyFill="1" applyBorder="1" applyAlignment="1" applyProtection="1">
      <alignment horizontal="right"/>
      <protection hidden="1"/>
    </xf>
    <xf numFmtId="0" fontId="47" fillId="8" borderId="55" xfId="0" applyFont="1" applyFill="1" applyBorder="1" applyAlignment="1" applyProtection="1">
      <alignment horizontal="right"/>
      <protection hidden="1"/>
    </xf>
    <xf numFmtId="0" fontId="54" fillId="9" borderId="30" xfId="0" applyFont="1" applyFill="1" applyBorder="1" applyProtection="1">
      <protection hidden="1"/>
    </xf>
    <xf numFmtId="0" fontId="54" fillId="9" borderId="21" xfId="0" applyFont="1" applyFill="1" applyBorder="1" applyProtection="1">
      <protection hidden="1"/>
    </xf>
    <xf numFmtId="0" fontId="47" fillId="8" borderId="30" xfId="0" applyFont="1" applyFill="1" applyBorder="1" applyAlignment="1" applyProtection="1">
      <alignment horizontal="right"/>
      <protection hidden="1"/>
    </xf>
    <xf numFmtId="0" fontId="47" fillId="8" borderId="31" xfId="0" applyFont="1" applyFill="1" applyBorder="1" applyAlignment="1" applyProtection="1">
      <alignment horizontal="right"/>
      <protection hidden="1"/>
    </xf>
    <xf numFmtId="0" fontId="54" fillId="9" borderId="54" xfId="0" applyFont="1" applyFill="1" applyBorder="1" applyProtection="1">
      <protection hidden="1"/>
    </xf>
    <xf numFmtId="0" fontId="54" fillId="9" borderId="55" xfId="0" applyFont="1" applyFill="1" applyBorder="1" applyProtection="1">
      <protection hidden="1"/>
    </xf>
    <xf numFmtId="1" fontId="47" fillId="8" borderId="54" xfId="0" applyNumberFormat="1" applyFont="1" applyFill="1" applyBorder="1" applyAlignment="1" applyProtection="1">
      <alignment horizontal="right"/>
      <protection hidden="1"/>
    </xf>
    <xf numFmtId="1" fontId="47" fillId="8" borderId="55" xfId="0" applyNumberFormat="1" applyFont="1" applyFill="1" applyBorder="1" applyAlignment="1" applyProtection="1">
      <alignment horizontal="right"/>
      <protection hidden="1"/>
    </xf>
    <xf numFmtId="0" fontId="54" fillId="9" borderId="88" xfId="0" applyFont="1" applyFill="1" applyBorder="1" applyProtection="1">
      <protection hidden="1"/>
    </xf>
    <xf numFmtId="0" fontId="54" fillId="9" borderId="45" xfId="0" applyFont="1" applyFill="1" applyBorder="1" applyProtection="1">
      <protection hidden="1"/>
    </xf>
    <xf numFmtId="0" fontId="47" fillId="8" borderId="88" xfId="0" applyFont="1" applyFill="1" applyBorder="1" applyAlignment="1" applyProtection="1">
      <alignment horizontal="right"/>
      <protection hidden="1"/>
    </xf>
    <xf numFmtId="0" fontId="47" fillId="8" borderId="89" xfId="0" applyFont="1" applyFill="1" applyBorder="1" applyAlignment="1" applyProtection="1">
      <alignment horizontal="right"/>
      <protection hidden="1"/>
    </xf>
    <xf numFmtId="0" fontId="54" fillId="9" borderId="76" xfId="0" applyFont="1" applyFill="1" applyBorder="1" applyProtection="1">
      <protection hidden="1"/>
    </xf>
    <xf numFmtId="0" fontId="29" fillId="9" borderId="77" xfId="0" applyFont="1" applyFill="1" applyBorder="1" applyProtection="1">
      <protection hidden="1"/>
    </xf>
    <xf numFmtId="0" fontId="52" fillId="9" borderId="13" xfId="0" applyFont="1" applyFill="1" applyBorder="1" applyAlignment="1" applyProtection="1">
      <alignment vertical="center"/>
      <protection hidden="1"/>
    </xf>
    <xf numFmtId="0" fontId="52" fillId="9" borderId="21" xfId="0" applyFont="1" applyFill="1" applyBorder="1" applyAlignment="1" applyProtection="1">
      <alignment vertical="center"/>
      <protection hidden="1"/>
    </xf>
    <xf numFmtId="0" fontId="61" fillId="12" borderId="23" xfId="0" applyFont="1" applyFill="1" applyBorder="1" applyProtection="1">
      <protection hidden="1"/>
    </xf>
    <xf numFmtId="0" fontId="61" fillId="12" borderId="24" xfId="0" applyFont="1" applyFill="1" applyBorder="1" applyProtection="1">
      <protection hidden="1"/>
    </xf>
    <xf numFmtId="0" fontId="61" fillId="12" borderId="26" xfId="0" applyFont="1" applyFill="1" applyBorder="1" applyProtection="1">
      <protection hidden="1"/>
    </xf>
    <xf numFmtId="0" fontId="40" fillId="9" borderId="24" xfId="0" applyFont="1" applyFill="1" applyBorder="1" applyAlignment="1" applyProtection="1">
      <alignment horizontal="center"/>
      <protection hidden="1"/>
    </xf>
    <xf numFmtId="0" fontId="40" fillId="9" borderId="26" xfId="0" applyFont="1" applyFill="1" applyBorder="1" applyAlignment="1" applyProtection="1">
      <alignment horizontal="center"/>
      <protection hidden="1"/>
    </xf>
    <xf numFmtId="0" fontId="8" fillId="8" borderId="0" xfId="0" applyFont="1" applyFill="1" applyAlignment="1">
      <alignment horizontal="center"/>
    </xf>
    <xf numFmtId="0" fontId="8" fillId="8" borderId="9" xfId="0" applyFont="1" applyFill="1" applyBorder="1" applyAlignment="1">
      <alignment horizontal="center"/>
    </xf>
    <xf numFmtId="0" fontId="8" fillId="8" borderId="23" xfId="0" applyFont="1" applyFill="1" applyBorder="1" applyAlignment="1">
      <alignment horizontal="center"/>
    </xf>
    <xf numFmtId="0" fontId="8" fillId="8" borderId="24" xfId="0" applyFont="1" applyFill="1" applyBorder="1" applyAlignment="1">
      <alignment horizontal="center"/>
    </xf>
    <xf numFmtId="0" fontId="8" fillId="8" borderId="26" xfId="0" applyFont="1" applyFill="1" applyBorder="1" applyAlignment="1">
      <alignment horizontal="center"/>
    </xf>
    <xf numFmtId="0" fontId="21" fillId="9" borderId="15" xfId="0" applyFont="1" applyFill="1" applyBorder="1" applyAlignment="1">
      <alignment horizontal="center"/>
    </xf>
    <xf numFmtId="0" fontId="21" fillId="9" borderId="0" xfId="0" applyFont="1" applyFill="1" applyAlignment="1">
      <alignment horizontal="center"/>
    </xf>
    <xf numFmtId="0" fontId="21" fillId="9" borderId="42" xfId="0" applyFont="1" applyFill="1" applyBorder="1" applyAlignment="1">
      <alignment horizontal="center"/>
    </xf>
    <xf numFmtId="0" fontId="25" fillId="9" borderId="5" xfId="0" applyFont="1" applyFill="1" applyBorder="1" applyAlignment="1">
      <alignment horizontal="center" vertical="center" wrapText="1"/>
    </xf>
    <xf numFmtId="0" fontId="25" fillId="9" borderId="6" xfId="0" applyFont="1" applyFill="1" applyBorder="1" applyAlignment="1">
      <alignment horizontal="center" vertical="center" wrapText="1"/>
    </xf>
    <xf numFmtId="0" fontId="25" fillId="9" borderId="7" xfId="0" applyFont="1" applyFill="1" applyBorder="1" applyAlignment="1">
      <alignment horizontal="center" vertical="center" wrapText="1"/>
    </xf>
    <xf numFmtId="0" fontId="21" fillId="9" borderId="8" xfId="0" applyFont="1" applyFill="1" applyBorder="1" applyAlignment="1">
      <alignment horizontal="center"/>
    </xf>
    <xf numFmtId="0" fontId="21" fillId="9" borderId="9" xfId="0" applyFont="1" applyFill="1" applyBorder="1" applyAlignment="1">
      <alignment horizontal="center"/>
    </xf>
    <xf numFmtId="0" fontId="25" fillId="9" borderId="6" xfId="0" applyFont="1" applyFill="1" applyBorder="1" applyAlignment="1">
      <alignment horizontal="center" vertical="center"/>
    </xf>
    <xf numFmtId="0" fontId="25" fillId="9" borderId="62" xfId="0" applyFont="1" applyFill="1" applyBorder="1" applyAlignment="1">
      <alignment horizontal="center" vertical="center"/>
    </xf>
    <xf numFmtId="0" fontId="25" fillId="9" borderId="61" xfId="0" applyFont="1" applyFill="1" applyBorder="1" applyAlignment="1">
      <alignment horizontal="center" vertical="top" wrapText="1"/>
    </xf>
    <xf numFmtId="0" fontId="25" fillId="9" borderId="6" xfId="0" applyFont="1" applyFill="1" applyBorder="1" applyAlignment="1">
      <alignment horizontal="center" vertical="top" wrapText="1"/>
    </xf>
    <xf numFmtId="0" fontId="25" fillId="9" borderId="62" xfId="0" applyFont="1" applyFill="1" applyBorder="1" applyAlignment="1">
      <alignment horizontal="center" vertical="top" wrapText="1"/>
    </xf>
    <xf numFmtId="0" fontId="25" fillId="9" borderId="62" xfId="0" applyFont="1" applyFill="1" applyBorder="1" applyAlignment="1">
      <alignment horizontal="center" vertical="center" wrapText="1"/>
    </xf>
    <xf numFmtId="0" fontId="25" fillId="9" borderId="61" xfId="0" applyFont="1" applyFill="1" applyBorder="1" applyAlignment="1">
      <alignment horizontal="center" vertical="center" wrapText="1"/>
    </xf>
    <xf numFmtId="0" fontId="21" fillId="9" borderId="8" xfId="0" applyFont="1" applyFill="1" applyBorder="1" applyAlignment="1">
      <alignment horizontal="center" vertical="center"/>
    </xf>
    <xf numFmtId="0" fontId="21" fillId="9" borderId="0" xfId="0" applyFont="1" applyFill="1" applyAlignment="1">
      <alignment horizontal="center" vertical="center"/>
    </xf>
    <xf numFmtId="0" fontId="21" fillId="9" borderId="9" xfId="0" applyFont="1" applyFill="1" applyBorder="1" applyAlignment="1">
      <alignment horizontal="center" vertical="center"/>
    </xf>
    <xf numFmtId="0" fontId="25" fillId="9" borderId="5" xfId="0" applyFont="1" applyFill="1" applyBorder="1" applyAlignment="1">
      <alignment horizontal="center" vertical="top" wrapText="1"/>
    </xf>
    <xf numFmtId="0" fontId="25" fillId="9" borderId="7" xfId="0" applyFont="1" applyFill="1" applyBorder="1" applyAlignment="1">
      <alignment horizontal="center" vertical="top" wrapText="1"/>
    </xf>
    <xf numFmtId="0" fontId="25" fillId="9" borderId="0" xfId="0" applyFont="1" applyFill="1" applyAlignment="1">
      <alignment horizontal="center" vertical="center"/>
    </xf>
    <xf numFmtId="0" fontId="25" fillId="9" borderId="42" xfId="0" applyFont="1" applyFill="1" applyBorder="1" applyAlignment="1">
      <alignment horizontal="center" vertical="center"/>
    </xf>
    <xf numFmtId="0" fontId="25" fillId="9" borderId="0" xfId="0" applyFont="1" applyFill="1" applyAlignment="1">
      <alignment horizontal="center" vertical="center" wrapText="1"/>
    </xf>
    <xf numFmtId="0" fontId="68" fillId="16" borderId="8" xfId="0" applyFont="1" applyFill="1" applyBorder="1" applyAlignment="1">
      <alignment horizontal="left"/>
    </xf>
    <xf numFmtId="0" fontId="68" fillId="16" borderId="0" xfId="0" applyFont="1" applyFill="1" applyAlignment="1">
      <alignment horizontal="left"/>
    </xf>
    <xf numFmtId="0" fontId="68" fillId="9" borderId="8" xfId="0" applyFont="1" applyFill="1" applyBorder="1" applyAlignment="1">
      <alignment horizontal="left"/>
    </xf>
    <xf numFmtId="0" fontId="68" fillId="9" borderId="0" xfId="0" applyFont="1" applyFill="1" applyAlignment="1">
      <alignment horizontal="left"/>
    </xf>
    <xf numFmtId="0" fontId="68" fillId="9" borderId="5" xfId="0" applyFont="1" applyFill="1" applyBorder="1" applyAlignment="1">
      <alignment vertical="center"/>
    </xf>
    <xf numFmtId="0" fontId="68" fillId="9" borderId="24" xfId="0" applyFont="1" applyFill="1" applyBorder="1" applyAlignment="1">
      <alignment vertical="center"/>
    </xf>
    <xf numFmtId="0" fontId="68" fillId="9" borderId="26" xfId="0" applyFont="1" applyFill="1" applyBorder="1" applyAlignment="1">
      <alignment vertical="center"/>
    </xf>
    <xf numFmtId="0" fontId="68" fillId="9" borderId="10" xfId="0" applyFont="1" applyFill="1" applyBorder="1"/>
    <xf numFmtId="0" fontId="68" fillId="9" borderId="11" xfId="0" applyFont="1" applyFill="1" applyBorder="1"/>
    <xf numFmtId="0" fontId="68" fillId="9" borderId="12" xfId="0" applyFont="1" applyFill="1" applyBorder="1"/>
    <xf numFmtId="0" fontId="68" fillId="9" borderId="23" xfId="0" applyFont="1" applyFill="1" applyBorder="1" applyAlignment="1">
      <alignment vertical="center"/>
    </xf>
    <xf numFmtId="0" fontId="66" fillId="0" borderId="13" xfId="0" applyFont="1" applyBorder="1" applyAlignment="1">
      <alignment horizontal="center" vertical="center" wrapText="1"/>
    </xf>
    <xf numFmtId="0" fontId="66" fillId="0" borderId="31" xfId="0" applyFont="1" applyBorder="1" applyAlignment="1">
      <alignment horizontal="center" vertical="center" wrapText="1"/>
    </xf>
    <xf numFmtId="9" fontId="25" fillId="9" borderId="0" xfId="0" applyNumberFormat="1" applyFont="1" applyFill="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cellXfs>
  <cellStyles count="5">
    <cellStyle name="Advarselstekst" xfId="4" builtinId="11"/>
    <cellStyle name="Komma" xfId="1" builtinId="3"/>
    <cellStyle name="Link" xfId="3" builtinId="8"/>
    <cellStyle name="Normal" xfId="0" builtinId="0"/>
    <cellStyle name="Procent" xfId="2" builtinId="5"/>
  </cellStyles>
  <dxfs count="0"/>
  <tableStyles count="0" defaultTableStyle="TableStyleMedium2" defaultPivotStyle="PivotStyleLight16"/>
  <colors>
    <mruColors>
      <color rgb="FF224503"/>
      <color rgb="FF5A7A27"/>
      <color rgb="FF785735"/>
      <color rgb="FFF9F4EF"/>
      <color rgb="FFC9B090"/>
      <color rgb="FFFF776D"/>
      <color rgb="FF013B4F"/>
      <color rgb="FF3D697B"/>
      <color rgb="FF220000"/>
      <color rgb="FF3921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Akkumuleret klimaeffekt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5.5322015392802869E-2"/>
          <c:y val="4.8802631578947368E-2"/>
          <c:w val="0.93389557962431091"/>
          <c:h val="0.80041866970576059"/>
        </c:manualLayout>
      </c:layout>
      <c:barChart>
        <c:barDir val="col"/>
        <c:grouping val="stacked"/>
        <c:varyColors val="0"/>
        <c:ser>
          <c:idx val="5"/>
          <c:order val="0"/>
          <c:tx>
            <c:strRef>
              <c:f>'12. Data til Resultatsammendrag'!$B$75</c:f>
              <c:strCache>
                <c:ptCount val="1"/>
                <c:pt idx="0">
                  <c:v>Akk - CH4 udledning - (6- 12% jorde)  (før buffer)</c:v>
                </c:pt>
              </c:strCache>
            </c:strRef>
          </c:tx>
          <c:spPr>
            <a:solidFill>
              <a:srgbClr val="785735"/>
            </a:solidFill>
            <a:ln w="25400">
              <a:solidFill>
                <a:srgbClr val="785735"/>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Resultatsammendrag'!$C$75:$W$75</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7FC8-45BC-AF5C-68D5DE387263}"/>
            </c:ext>
          </c:extLst>
        </c:ser>
        <c:ser>
          <c:idx val="4"/>
          <c:order val="1"/>
          <c:tx>
            <c:strRef>
              <c:f>'12. Data til Resultatsammendrag'!$B$74</c:f>
              <c:strCache>
                <c:ptCount val="1"/>
                <c:pt idx="0">
                  <c:v>Akk - CH4 udledning - (12% jorde)  (før buffer)</c:v>
                </c:pt>
              </c:strCache>
            </c:strRef>
          </c:tx>
          <c:spPr>
            <a:solidFill>
              <a:srgbClr val="C9B090"/>
            </a:solidFill>
            <a:ln w="25400">
              <a:solidFill>
                <a:srgbClr val="C9B090"/>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Resultatsammendrag'!$C$74:$W$74</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7FC8-45BC-AF5C-68D5DE387263}"/>
            </c:ext>
          </c:extLst>
        </c:ser>
        <c:ser>
          <c:idx val="0"/>
          <c:order val="2"/>
          <c:tx>
            <c:strRef>
              <c:f>'12. Data til Resultatsammendrag'!$B$70</c:f>
              <c:strCache>
                <c:ptCount val="1"/>
                <c:pt idx="0">
                  <c:v>Akk - undgået CO2 udledning - (over 12% jorde)  (før buffer)</c:v>
                </c:pt>
              </c:strCache>
            </c:strRef>
          </c:tx>
          <c:spPr>
            <a:solidFill>
              <a:srgbClr val="224503"/>
            </a:solidFill>
            <a:ln w="25400">
              <a:solidFill>
                <a:srgbClr val="224503"/>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Resultatsammendrag'!$C$70:$W$70</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7FC8-45BC-AF5C-68D5DE387263}"/>
            </c:ext>
          </c:extLst>
        </c:ser>
        <c:ser>
          <c:idx val="1"/>
          <c:order val="3"/>
          <c:tx>
            <c:strRef>
              <c:f>'12. Data til Resultatsammendrag'!$B$71</c:f>
              <c:strCache>
                <c:ptCount val="1"/>
                <c:pt idx="0">
                  <c:v>Akk - undgået CO2 udledning - (6- 12% jorde)  (før buffer)</c:v>
                </c:pt>
              </c:strCache>
            </c:strRef>
          </c:tx>
          <c:spPr>
            <a:solidFill>
              <a:srgbClr val="5A7A27"/>
            </a:solidFill>
            <a:ln>
              <a:solidFill>
                <a:srgbClr val="5A7A27"/>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Resultatsammendrag'!$C$71:$W$71</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FC8-45BC-AF5C-68D5DE387263}"/>
            </c:ext>
          </c:extLst>
        </c:ser>
        <c:ser>
          <c:idx val="2"/>
          <c:order val="4"/>
          <c:tx>
            <c:strRef>
              <c:f>'12. Data til Resultatsammendrag'!$B$72</c:f>
              <c:strCache>
                <c:ptCount val="1"/>
                <c:pt idx="0">
                  <c:v>Akk - undgået N2O udledning - (12% jorde)  (før buffer)</c:v>
                </c:pt>
              </c:strCache>
            </c:strRef>
          </c:tx>
          <c:spPr>
            <a:solidFill>
              <a:srgbClr val="3D697B"/>
            </a:solidFill>
            <a:ln>
              <a:solidFill>
                <a:srgbClr val="3D697B"/>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Resultatsammendrag'!$C$72:$W$72</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7FC8-45BC-AF5C-68D5DE387263}"/>
            </c:ext>
          </c:extLst>
        </c:ser>
        <c:ser>
          <c:idx val="3"/>
          <c:order val="5"/>
          <c:tx>
            <c:strRef>
              <c:f>'12. Data til Resultatsammendrag'!$B$73</c:f>
              <c:strCache>
                <c:ptCount val="1"/>
                <c:pt idx="0">
                  <c:v>Akk - undgået N2O udledning - (6- 12% jorde)  (før buffer)</c:v>
                </c:pt>
              </c:strCache>
            </c:strRef>
          </c:tx>
          <c:spPr>
            <a:solidFill>
              <a:srgbClr val="013B4F"/>
            </a:solidFill>
            <a:ln>
              <a:solidFill>
                <a:srgbClr val="013B4F"/>
              </a:solidFill>
            </a:ln>
            <a:effectLst/>
          </c:spPr>
          <c:invertIfNegative val="0"/>
          <c:cat>
            <c:numRef>
              <c:f>'12. Data til Resultatsammendrag'!$C$69:$W$69</c:f>
              <c:numCache>
                <c:formatCode>0</c:formatCode>
                <c:ptCount val="21"/>
                <c:pt idx="0" formatCode="General">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'12. Data til Resultatsammendrag'!$C$73:$W$73</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7FC8-45BC-AF5C-68D5DE387263}"/>
            </c:ext>
          </c:extLst>
        </c:ser>
        <c:dLbls>
          <c:showLegendKey val="0"/>
          <c:showVal val="0"/>
          <c:showCatName val="0"/>
          <c:showSerName val="0"/>
          <c:showPercent val="0"/>
          <c:showBubbleSize val="0"/>
        </c:dLbls>
        <c:gapWidth val="150"/>
        <c:overlap val="100"/>
        <c:axId val="952665280"/>
        <c:axId val="952669600"/>
      </c:barChart>
      <c:lineChart>
        <c:grouping val="standard"/>
        <c:varyColors val="0"/>
        <c:ser>
          <c:idx val="6"/>
          <c:order val="6"/>
          <c:tx>
            <c:strRef>
              <c:f>'12. Data til Resultatsammendrag'!$B$77</c:f>
              <c:strCache>
                <c:ptCount val="1"/>
                <c:pt idx="0">
                  <c:v> Akk. Klimaeffektet (tons CO2e) (før buffer):</c:v>
                </c:pt>
              </c:strCache>
            </c:strRef>
          </c:tx>
          <c:spPr>
            <a:ln w="28575" cap="rnd">
              <a:solidFill>
                <a:srgbClr val="FF776D"/>
              </a:solidFill>
              <a:round/>
            </a:ln>
            <a:effectLst/>
          </c:spPr>
          <c:marker>
            <c:symbol val="none"/>
          </c:marker>
          <c:val>
            <c:numRef>
              <c:f>'12. Data til Resultatsammendrag'!$C$77:$W$77</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15-7FC8-45BC-AF5C-68D5DE387263}"/>
            </c:ext>
          </c:extLst>
        </c:ser>
        <c:ser>
          <c:idx val="7"/>
          <c:order val="7"/>
          <c:tx>
            <c:strRef>
              <c:f>'12. Data til Resultatsammendrag'!$B$78</c:f>
              <c:strCache>
                <c:ptCount val="1"/>
                <c:pt idx="0">
                  <c:v> Akk. Klimaeffektet (tons CO2e) (efter buffer):</c:v>
                </c:pt>
              </c:strCache>
            </c:strRef>
          </c:tx>
          <c:spPr>
            <a:ln w="28575" cap="rnd">
              <a:solidFill>
                <a:srgbClr val="FF776D"/>
              </a:solidFill>
              <a:prstDash val="dash"/>
              <a:round/>
            </a:ln>
            <a:effectLst/>
          </c:spPr>
          <c:marker>
            <c:symbol val="none"/>
          </c:marker>
          <c:val>
            <c:numRef>
              <c:f>'12. Data til Resultatsammendrag'!$C$78:$W$78</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16-7FC8-45BC-AF5C-68D5DE387263}"/>
            </c:ext>
          </c:extLst>
        </c:ser>
        <c:dLbls>
          <c:showLegendKey val="0"/>
          <c:showVal val="0"/>
          <c:showCatName val="0"/>
          <c:showSerName val="0"/>
          <c:showPercent val="0"/>
          <c:showBubbleSize val="0"/>
        </c:dLbls>
        <c:marker val="1"/>
        <c:smooth val="0"/>
        <c:axId val="952665280"/>
        <c:axId val="952669600"/>
      </c:lineChart>
      <c:catAx>
        <c:axId val="952665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Projektets alder (år)</a:t>
                </a:r>
              </a:p>
            </c:rich>
          </c:tx>
          <c:layout>
            <c:manualLayout>
              <c:xMode val="edge"/>
              <c:yMode val="edge"/>
              <c:x val="0.47412859560307108"/>
              <c:y val="0.869018959801077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a-DK"/>
          </a:p>
        </c:txPr>
        <c:crossAx val="952669600"/>
        <c:crosses val="autoZero"/>
        <c:auto val="1"/>
        <c:lblAlgn val="ctr"/>
        <c:lblOffset val="100"/>
        <c:noMultiLvlLbl val="0"/>
      </c:catAx>
      <c:valAx>
        <c:axId val="95266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tons</a:t>
                </a:r>
                <a:r>
                  <a:rPr lang="da-DK" baseline="0"/>
                  <a:t> CO2e </a:t>
                </a:r>
                <a:endParaRPr lang="da-DK"/>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a-DK"/>
          </a:p>
        </c:txPr>
        <c:crossAx val="95266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11</xdr:col>
      <xdr:colOff>590096</xdr:colOff>
      <xdr:row>0</xdr:row>
      <xdr:rowOff>69850</xdr:rowOff>
    </xdr:from>
    <xdr:ext cx="1845423" cy="587428"/>
    <xdr:pic>
      <xdr:nvPicPr>
        <xdr:cNvPr id="2" name="Billede 1" descr="Et billede, der indeholder tekst&#10;&#10;Automatisk genereret beskrivelse">
          <a:extLst>
            <a:ext uri="{FF2B5EF4-FFF2-40B4-BE49-F238E27FC236}">
              <a16:creationId xmlns:a16="http://schemas.microsoft.com/office/drawing/2014/main" id="{2FD94E0A-A1E9-452D-8D98-53E4D9C01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4946" y="69850"/>
          <a:ext cx="1845423" cy="587428"/>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2296886</xdr:colOff>
      <xdr:row>0</xdr:row>
      <xdr:rowOff>87086</xdr:rowOff>
    </xdr:from>
    <xdr:to>
      <xdr:col>5</xdr:col>
      <xdr:colOff>1825737</xdr:colOff>
      <xdr:row>2</xdr:row>
      <xdr:rowOff>57838</xdr:rowOff>
    </xdr:to>
    <xdr:pic>
      <xdr:nvPicPr>
        <xdr:cNvPr id="3" name="Billede 2" descr="Et billede, der indeholder tekst&#10;&#10;Automatisk genereret beskrivelse">
          <a:extLst>
            <a:ext uri="{FF2B5EF4-FFF2-40B4-BE49-F238E27FC236}">
              <a16:creationId xmlns:a16="http://schemas.microsoft.com/office/drawing/2014/main" id="{04469E79-C49D-4F5B-BA65-2A4316673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7861" y="83911"/>
          <a:ext cx="1922801" cy="612102"/>
        </a:xfrm>
        <a:prstGeom prst="rect">
          <a:avLst/>
        </a:prstGeom>
        <a:noFill/>
        <a:ln>
          <a:noFill/>
        </a:ln>
      </xdr:spPr>
    </xdr:pic>
    <xdr:clientData/>
  </xdr:twoCellAnchor>
  <xdr:twoCellAnchor>
    <xdr:from>
      <xdr:col>0</xdr:col>
      <xdr:colOff>0</xdr:colOff>
      <xdr:row>59</xdr:row>
      <xdr:rowOff>38100</xdr:rowOff>
    </xdr:from>
    <xdr:to>
      <xdr:col>5</xdr:col>
      <xdr:colOff>1876425</xdr:colOff>
      <xdr:row>107</xdr:row>
      <xdr:rowOff>36286</xdr:rowOff>
    </xdr:to>
    <xdr:graphicFrame macro="">
      <xdr:nvGraphicFramePr>
        <xdr:cNvPr id="4" name="Diagram 3">
          <a:extLst>
            <a:ext uri="{FF2B5EF4-FFF2-40B4-BE49-F238E27FC236}">
              <a16:creationId xmlns:a16="http://schemas.microsoft.com/office/drawing/2014/main" id="{81B6C648-94B1-0860-B592-91F9EBF4DE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631371</xdr:colOff>
      <xdr:row>0</xdr:row>
      <xdr:rowOff>21771</xdr:rowOff>
    </xdr:from>
    <xdr:to>
      <xdr:col>12</xdr:col>
      <xdr:colOff>397441</xdr:colOff>
      <xdr:row>3</xdr:row>
      <xdr:rowOff>77159</xdr:rowOff>
    </xdr:to>
    <xdr:pic>
      <xdr:nvPicPr>
        <xdr:cNvPr id="2" name="Billede 1" descr="Et billede, der indeholder tekst&#10;&#10;Automatisk genereret beskrivelse">
          <a:extLst>
            <a:ext uri="{FF2B5EF4-FFF2-40B4-BE49-F238E27FC236}">
              <a16:creationId xmlns:a16="http://schemas.microsoft.com/office/drawing/2014/main" id="{0B47E2D7-2C24-43FB-A953-F63B7E13C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0621" y="21771"/>
          <a:ext cx="1890145" cy="58878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4</xdr:row>
      <xdr:rowOff>0</xdr:rowOff>
    </xdr:from>
    <xdr:to>
      <xdr:col>11</xdr:col>
      <xdr:colOff>44450</xdr:colOff>
      <xdr:row>11</xdr:row>
      <xdr:rowOff>12700</xdr:rowOff>
    </xdr:to>
    <xdr:pic>
      <xdr:nvPicPr>
        <xdr:cNvPr id="2" name="Picture 4">
          <a:extLst>
            <a:ext uri="{FF2B5EF4-FFF2-40B4-BE49-F238E27FC236}">
              <a16:creationId xmlns:a16="http://schemas.microsoft.com/office/drawing/2014/main" id="{B003E2B0-F76C-79A9-8B6F-9E820E7740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787400"/>
          <a:ext cx="6121400" cy="133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523875</xdr:colOff>
      <xdr:row>12</xdr:row>
      <xdr:rowOff>133350</xdr:rowOff>
    </xdr:from>
    <xdr:to>
      <xdr:col>10</xdr:col>
      <xdr:colOff>542925</xdr:colOff>
      <xdr:row>29</xdr:row>
      <xdr:rowOff>38100</xdr:rowOff>
    </xdr:to>
    <xdr:pic>
      <xdr:nvPicPr>
        <xdr:cNvPr id="3" name="Picture 3">
          <a:extLst>
            <a:ext uri="{FF2B5EF4-FFF2-40B4-BE49-F238E27FC236}">
              <a16:creationId xmlns:a16="http://schemas.microsoft.com/office/drawing/2014/main" id="{262662F8-E64C-11F3-B270-CDD0FE3231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2390775"/>
          <a:ext cx="6115050"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400049</xdr:colOff>
      <xdr:row>31</xdr:row>
      <xdr:rowOff>152399</xdr:rowOff>
    </xdr:from>
    <xdr:to>
      <xdr:col>10</xdr:col>
      <xdr:colOff>370749</xdr:colOff>
      <xdr:row>44</xdr:row>
      <xdr:rowOff>50799</xdr:rowOff>
    </xdr:to>
    <xdr:pic>
      <xdr:nvPicPr>
        <xdr:cNvPr id="4" name="Billede 3">
          <a:extLst>
            <a:ext uri="{FF2B5EF4-FFF2-40B4-BE49-F238E27FC236}">
              <a16:creationId xmlns:a16="http://schemas.microsoft.com/office/drawing/2014/main" id="{C38F6E9D-66E0-4F88-8A44-B0C70B049033}"/>
            </a:ext>
          </a:extLst>
        </xdr:cNvPr>
        <xdr:cNvPicPr>
          <a:picLocks noChangeAspect="1"/>
        </xdr:cNvPicPr>
      </xdr:nvPicPr>
      <xdr:blipFill>
        <a:blip xmlns:r="http://schemas.openxmlformats.org/officeDocument/2006/relationships" r:embed="rId3"/>
        <a:stretch>
          <a:fillRect/>
        </a:stretch>
      </xdr:blipFill>
      <xdr:spPr>
        <a:xfrm>
          <a:off x="400049" y="5943599"/>
          <a:ext cx="6066700" cy="353377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2199-E5E4-48A2-800F-1F3F00DCF635}">
  <sheetPr>
    <tabColor theme="9"/>
    <pageSetUpPr fitToPage="1"/>
  </sheetPr>
  <dimension ref="A1:AB188"/>
  <sheetViews>
    <sheetView tabSelected="1" topLeftCell="A40" zoomScale="85" zoomScaleNormal="85" workbookViewId="0">
      <selection activeCell="J77" sqref="J77"/>
    </sheetView>
  </sheetViews>
  <sheetFormatPr defaultRowHeight="14.5" x14ac:dyDescent="0.35"/>
  <cols>
    <col min="1" max="1" width="3.1796875" style="282" customWidth="1"/>
    <col min="2" max="2" width="8.7265625" style="282"/>
    <col min="3" max="3" width="13.1796875" style="282" customWidth="1"/>
    <col min="4" max="4" width="34.1796875" style="282" customWidth="1"/>
    <col min="5" max="5" width="15.453125" style="282" bestFit="1" customWidth="1"/>
    <col min="6" max="7" width="13.81640625" style="282" customWidth="1"/>
    <col min="8" max="8" width="18.1796875" style="282" customWidth="1"/>
    <col min="9" max="10" width="20.81640625" style="282" customWidth="1"/>
    <col min="11" max="11" width="13.453125" style="282" customWidth="1"/>
    <col min="12" max="15" width="22.81640625" style="282" customWidth="1"/>
    <col min="16" max="16" width="20.453125" style="282" customWidth="1"/>
    <col min="17" max="19" width="14.1796875" style="282" customWidth="1"/>
    <col min="20" max="22" width="8.7265625" style="282"/>
    <col min="23" max="29" width="25.453125" style="282" customWidth="1"/>
    <col min="30" max="16384" width="8.7265625" style="282"/>
  </cols>
  <sheetData>
    <row r="1" spans="2:13" s="51" customFormat="1" ht="57" customHeight="1" x14ac:dyDescent="0.3">
      <c r="B1" s="49"/>
      <c r="C1" s="49"/>
      <c r="D1" s="49"/>
      <c r="E1" s="49"/>
      <c r="F1" s="49"/>
      <c r="G1" s="49"/>
      <c r="H1" s="49"/>
      <c r="I1" s="49"/>
      <c r="J1" s="50"/>
    </row>
    <row r="2" spans="2:13" s="51" customFormat="1" ht="23" x14ac:dyDescent="0.5">
      <c r="B2" s="52" t="s">
        <v>61</v>
      </c>
      <c r="C2" s="49"/>
      <c r="D2" s="49"/>
      <c r="E2" s="49"/>
      <c r="F2" s="49"/>
      <c r="G2" s="49"/>
      <c r="H2" s="49"/>
      <c r="I2" s="49"/>
      <c r="J2" s="50"/>
    </row>
    <row r="3" spans="2:13" s="51" customFormat="1" ht="21" customHeight="1" x14ac:dyDescent="0.5">
      <c r="B3" s="52"/>
      <c r="C3" s="49"/>
      <c r="D3" s="49"/>
      <c r="E3" s="49"/>
      <c r="F3" s="49"/>
      <c r="G3" s="49"/>
      <c r="H3" s="49"/>
      <c r="I3" s="49"/>
      <c r="J3" s="50"/>
      <c r="K3" s="184" t="s">
        <v>373</v>
      </c>
      <c r="L3" s="183"/>
      <c r="M3" s="183"/>
    </row>
    <row r="4" spans="2:13" s="51" customFormat="1" ht="6" customHeight="1" x14ac:dyDescent="0.5">
      <c r="B4" s="52"/>
      <c r="C4" s="49"/>
      <c r="D4" s="49"/>
      <c r="E4" s="49"/>
      <c r="F4" s="49"/>
      <c r="G4" s="49"/>
      <c r="H4" s="49"/>
      <c r="I4" s="49"/>
      <c r="J4" s="50"/>
      <c r="K4" s="53"/>
      <c r="L4" s="53"/>
      <c r="M4" s="53"/>
    </row>
    <row r="5" spans="2:13" s="51" customFormat="1" ht="15.75" customHeight="1" x14ac:dyDescent="0.5">
      <c r="B5" s="52"/>
      <c r="C5" s="49"/>
      <c r="D5" s="49"/>
      <c r="E5" s="49"/>
      <c r="F5" s="49"/>
      <c r="G5" s="49"/>
      <c r="H5" s="49"/>
      <c r="I5" s="49"/>
      <c r="J5" s="50"/>
      <c r="K5" s="54" t="s">
        <v>62</v>
      </c>
      <c r="L5" s="54"/>
      <c r="M5" s="55"/>
    </row>
    <row r="6" spans="2:13" s="51" customFormat="1" ht="14" x14ac:dyDescent="0.3">
      <c r="B6" s="49"/>
      <c r="C6" s="49"/>
      <c r="D6" s="49"/>
      <c r="E6" s="49"/>
      <c r="F6" s="49"/>
      <c r="G6" s="49"/>
      <c r="H6" s="49"/>
      <c r="I6" s="49"/>
      <c r="J6" s="50"/>
      <c r="M6" s="56" t="s">
        <v>63</v>
      </c>
    </row>
    <row r="7" spans="2:13" s="51" customFormat="1" ht="14" x14ac:dyDescent="0.3">
      <c r="B7" s="49"/>
      <c r="C7" s="49"/>
      <c r="D7" s="49"/>
      <c r="E7" s="49"/>
      <c r="F7" s="49"/>
      <c r="G7" s="49"/>
      <c r="H7" s="49"/>
      <c r="I7" s="49"/>
      <c r="J7" s="50"/>
    </row>
    <row r="8" spans="2:13" s="51" customFormat="1" ht="14" x14ac:dyDescent="0.3">
      <c r="B8" s="57" t="s">
        <v>349</v>
      </c>
      <c r="C8" s="49"/>
      <c r="D8" s="49"/>
      <c r="E8" s="49"/>
      <c r="F8" s="49"/>
      <c r="G8" s="49"/>
      <c r="I8" s="57" t="s">
        <v>350</v>
      </c>
      <c r="J8" s="50"/>
    </row>
    <row r="9" spans="2:13" s="51" customFormat="1" ht="14" x14ac:dyDescent="0.3">
      <c r="B9" s="57"/>
      <c r="C9" s="49"/>
      <c r="D9" s="49"/>
      <c r="E9" s="49"/>
      <c r="F9" s="49"/>
      <c r="G9" s="49"/>
      <c r="I9" s="57"/>
      <c r="J9" s="50"/>
    </row>
    <row r="10" spans="2:13" s="51" customFormat="1" ht="15.75" customHeight="1" x14ac:dyDescent="0.35">
      <c r="B10" s="764" t="s">
        <v>64</v>
      </c>
      <c r="C10" s="764"/>
      <c r="D10" s="764"/>
      <c r="E10" s="765"/>
      <c r="F10" s="766"/>
      <c r="G10" s="767"/>
      <c r="I10" s="764" t="s">
        <v>65</v>
      </c>
      <c r="J10" s="764"/>
      <c r="K10" s="775"/>
      <c r="L10" s="775"/>
      <c r="M10" s="775"/>
    </row>
    <row r="11" spans="2:13" s="51" customFormat="1" ht="15.75" customHeight="1" x14ac:dyDescent="0.3">
      <c r="B11" s="776" t="s">
        <v>66</v>
      </c>
      <c r="C11" s="777"/>
      <c r="D11" s="778"/>
      <c r="E11" s="765"/>
      <c r="F11" s="769"/>
      <c r="G11" s="770"/>
      <c r="I11" s="181" t="s">
        <v>67</v>
      </c>
      <c r="J11" s="182"/>
      <c r="K11" s="779"/>
      <c r="L11" s="780"/>
      <c r="M11" s="781"/>
    </row>
    <row r="12" spans="2:13" s="51" customFormat="1" ht="14.65" customHeight="1" x14ac:dyDescent="0.35">
      <c r="B12" s="764" t="s">
        <v>68</v>
      </c>
      <c r="C12" s="764"/>
      <c r="D12" s="764"/>
      <c r="E12" s="765"/>
      <c r="F12" s="766"/>
      <c r="G12" s="767"/>
      <c r="I12" s="181" t="s">
        <v>69</v>
      </c>
      <c r="J12" s="182"/>
      <c r="K12" s="782"/>
      <c r="L12" s="783"/>
      <c r="M12" s="784"/>
    </row>
    <row r="13" spans="2:13" s="51" customFormat="1" ht="16.5" customHeight="1" x14ac:dyDescent="0.35">
      <c r="B13" s="764" t="s">
        <v>70</v>
      </c>
      <c r="C13" s="764"/>
      <c r="D13" s="764"/>
      <c r="E13" s="765"/>
      <c r="F13" s="769"/>
      <c r="G13" s="770"/>
      <c r="I13" s="785" t="s">
        <v>71</v>
      </c>
      <c r="J13" s="785"/>
      <c r="K13" s="786"/>
      <c r="L13" s="786"/>
      <c r="M13" s="786"/>
    </row>
    <row r="14" spans="2:13" s="51" customFormat="1" ht="15" customHeight="1" x14ac:dyDescent="0.35">
      <c r="B14" s="764" t="s">
        <v>296</v>
      </c>
      <c r="C14" s="764"/>
      <c r="D14" s="764"/>
      <c r="E14" s="768"/>
      <c r="F14" s="766"/>
      <c r="G14" s="767"/>
      <c r="I14" s="49"/>
      <c r="J14" s="50"/>
    </row>
    <row r="15" spans="2:13" s="51" customFormat="1" ht="15" customHeight="1" x14ac:dyDescent="0.35">
      <c r="B15" s="764" t="s">
        <v>319</v>
      </c>
      <c r="C15" s="764"/>
      <c r="D15" s="764"/>
      <c r="E15" s="768"/>
      <c r="F15" s="766"/>
      <c r="G15" s="767"/>
      <c r="I15" s="49"/>
      <c r="J15" s="50"/>
    </row>
    <row r="16" spans="2:13" s="51" customFormat="1" x14ac:dyDescent="0.35">
      <c r="B16" s="748" t="s">
        <v>369</v>
      </c>
      <c r="C16" s="748"/>
      <c r="D16" s="748"/>
      <c r="E16" s="765"/>
      <c r="F16" s="769"/>
      <c r="G16" s="770"/>
      <c r="I16" s="58"/>
      <c r="J16" s="773"/>
      <c r="K16" s="774"/>
      <c r="L16" s="59"/>
    </row>
    <row r="17" spans="1:10" s="51" customFormat="1" ht="14.65" hidden="1" customHeight="1" x14ac:dyDescent="0.35">
      <c r="B17" s="748" t="s">
        <v>73</v>
      </c>
      <c r="C17" s="749"/>
      <c r="D17" s="749"/>
      <c r="E17" s="762">
        <v>100</v>
      </c>
      <c r="F17" s="763"/>
      <c r="G17" s="763"/>
      <c r="H17" s="49"/>
      <c r="I17" s="49"/>
      <c r="J17" s="50"/>
    </row>
    <row r="18" spans="1:10" s="51" customFormat="1" hidden="1" x14ac:dyDescent="0.35">
      <c r="B18" s="748" t="s">
        <v>74</v>
      </c>
      <c r="C18" s="749"/>
      <c r="D18" s="749"/>
      <c r="E18" s="750">
        <v>0</v>
      </c>
      <c r="F18" s="751"/>
      <c r="G18" s="751"/>
      <c r="H18" s="49"/>
      <c r="I18" s="49"/>
      <c r="J18" s="50"/>
    </row>
    <row r="19" spans="1:10" s="51" customFormat="1" x14ac:dyDescent="0.35">
      <c r="B19" s="748" t="s">
        <v>75</v>
      </c>
      <c r="C19" s="749"/>
      <c r="D19" s="749"/>
      <c r="E19" s="752">
        <v>0.15</v>
      </c>
      <c r="F19" s="753"/>
      <c r="G19" s="753"/>
      <c r="H19" s="49"/>
      <c r="I19" s="49"/>
      <c r="J19" s="50"/>
    </row>
    <row r="22" spans="1:10" ht="26.5" customHeight="1" x14ac:dyDescent="0.35">
      <c r="B22" s="761" t="s">
        <v>351</v>
      </c>
      <c r="C22" s="761"/>
      <c r="D22" s="761"/>
      <c r="E22" s="761"/>
    </row>
    <row r="23" spans="1:10" ht="15" thickBot="1" x14ac:dyDescent="0.4"/>
    <row r="24" spans="1:10" ht="14.5" customHeight="1" x14ac:dyDescent="0.35">
      <c r="B24" s="742" t="s">
        <v>145</v>
      </c>
      <c r="C24" s="743"/>
      <c r="D24" s="744"/>
      <c r="E24" s="757" t="s">
        <v>142</v>
      </c>
      <c r="F24" s="758"/>
      <c r="G24" s="596"/>
      <c r="H24" s="740" t="s">
        <v>143</v>
      </c>
      <c r="I24" s="729" t="s">
        <v>88</v>
      </c>
    </row>
    <row r="25" spans="1:10" x14ac:dyDescent="0.35">
      <c r="B25" s="745"/>
      <c r="C25" s="746"/>
      <c r="D25" s="747"/>
      <c r="E25" s="759" t="s">
        <v>294</v>
      </c>
      <c r="F25" s="760"/>
      <c r="G25" s="597"/>
      <c r="H25" s="741"/>
      <c r="I25" s="730"/>
    </row>
    <row r="26" spans="1:10" ht="36" thickBot="1" x14ac:dyDescent="0.4">
      <c r="B26" s="745"/>
      <c r="C26" s="746"/>
      <c r="D26" s="747"/>
      <c r="E26" s="238" t="s">
        <v>118</v>
      </c>
      <c r="F26" s="598" t="s">
        <v>28</v>
      </c>
      <c r="G26" s="671" t="s">
        <v>320</v>
      </c>
      <c r="H26" s="741"/>
      <c r="I26" s="731"/>
    </row>
    <row r="27" spans="1:10" x14ac:dyDescent="0.35">
      <c r="B27" s="754" t="s">
        <v>79</v>
      </c>
      <c r="C27" s="755"/>
      <c r="D27" s="756"/>
      <c r="E27" s="63"/>
      <c r="F27" s="239"/>
      <c r="G27" s="240"/>
      <c r="H27" s="701">
        <f>+SUM(E27:G27)</f>
        <v>0</v>
      </c>
      <c r="I27" s="583"/>
    </row>
    <row r="28" spans="1:10" x14ac:dyDescent="0.35">
      <c r="B28" s="732" t="s">
        <v>80</v>
      </c>
      <c r="C28" s="733"/>
      <c r="D28" s="734"/>
      <c r="E28" s="63"/>
      <c r="F28" s="239"/>
      <c r="G28" s="240"/>
      <c r="H28" s="701">
        <f>+SUM(E28:G28)</f>
        <v>0</v>
      </c>
      <c r="I28" s="584"/>
    </row>
    <row r="29" spans="1:10" x14ac:dyDescent="0.35">
      <c r="B29" s="732" t="s">
        <v>269</v>
      </c>
      <c r="C29" s="733"/>
      <c r="D29" s="734"/>
      <c r="E29" s="63"/>
      <c r="F29" s="239"/>
      <c r="G29" s="240"/>
      <c r="H29" s="701">
        <f>+SUM(E29:G29)</f>
        <v>0</v>
      </c>
      <c r="I29" s="584"/>
    </row>
    <row r="30" spans="1:10" x14ac:dyDescent="0.35">
      <c r="B30" s="599" t="s">
        <v>83</v>
      </c>
      <c r="C30" s="61"/>
      <c r="D30" s="62"/>
      <c r="E30" s="63"/>
      <c r="F30" s="239"/>
      <c r="G30" s="240"/>
      <c r="H30" s="701">
        <f t="shared" ref="H30" si="0">+SUM(E30:G30)</f>
        <v>0</v>
      </c>
      <c r="I30" s="584"/>
    </row>
    <row r="31" spans="1:10" ht="15" thickBot="1" x14ac:dyDescent="0.4">
      <c r="B31" s="732" t="s">
        <v>82</v>
      </c>
      <c r="C31" s="733"/>
      <c r="D31" s="734"/>
      <c r="E31" s="63"/>
      <c r="F31" s="239"/>
      <c r="G31" s="240"/>
      <c r="H31" s="701">
        <v>0</v>
      </c>
      <c r="I31" s="584"/>
    </row>
    <row r="32" spans="1:10" ht="15" thickBot="1" x14ac:dyDescent="0.4">
      <c r="A32" s="51"/>
      <c r="B32" s="735" t="s">
        <v>77</v>
      </c>
      <c r="C32" s="736"/>
      <c r="D32" s="737"/>
      <c r="E32" s="631">
        <f>SUM(E27:E31)</f>
        <v>0</v>
      </c>
      <c r="F32" s="631">
        <f>SUM(F27:F31)</f>
        <v>0</v>
      </c>
      <c r="G32" s="631">
        <f>SUM(G27:G31)</f>
        <v>0</v>
      </c>
      <c r="H32" s="631">
        <f>SUM(H27:H31)</f>
        <v>0</v>
      </c>
      <c r="I32" s="584"/>
    </row>
    <row r="33" spans="1:16" x14ac:dyDescent="0.35">
      <c r="A33" s="51"/>
      <c r="B33" s="51"/>
      <c r="C33" s="51"/>
      <c r="D33" s="51"/>
      <c r="E33" s="51"/>
      <c r="F33" s="51"/>
      <c r="G33" s="51"/>
      <c r="H33" s="51"/>
      <c r="I33" s="51"/>
      <c r="J33" s="51"/>
      <c r="K33" s="51"/>
      <c r="L33" s="51"/>
      <c r="M33" s="51"/>
      <c r="N33" s="51"/>
      <c r="O33" s="51"/>
      <c r="P33" s="51"/>
    </row>
    <row r="34" spans="1:16" x14ac:dyDescent="0.35">
      <c r="A34" s="51"/>
      <c r="B34" s="51"/>
      <c r="C34" s="51"/>
      <c r="D34" s="51"/>
      <c r="E34" s="51"/>
      <c r="F34" s="51"/>
      <c r="G34" s="51"/>
      <c r="H34" s="51"/>
      <c r="I34" s="51"/>
      <c r="J34" s="51"/>
      <c r="K34" s="51"/>
      <c r="L34" s="51"/>
      <c r="M34" s="51"/>
    </row>
    <row r="35" spans="1:16" ht="29.5" customHeight="1" x14ac:dyDescent="0.35">
      <c r="A35" s="51"/>
      <c r="B35" s="761" t="s">
        <v>352</v>
      </c>
      <c r="C35" s="761"/>
      <c r="D35" s="761"/>
      <c r="E35" s="761"/>
      <c r="I35" s="51"/>
      <c r="J35" s="51"/>
      <c r="K35" s="51"/>
      <c r="L35" s="51"/>
      <c r="M35" s="51"/>
    </row>
    <row r="36" spans="1:16" ht="15" thickBot="1" x14ac:dyDescent="0.4">
      <c r="A36" s="51"/>
      <c r="I36" s="51"/>
      <c r="J36" s="51"/>
      <c r="K36" s="51"/>
      <c r="L36" s="51"/>
      <c r="M36" s="51"/>
    </row>
    <row r="37" spans="1:16" x14ac:dyDescent="0.35">
      <c r="A37" s="51"/>
      <c r="B37" s="742" t="s">
        <v>144</v>
      </c>
      <c r="C37" s="743"/>
      <c r="D37" s="744"/>
      <c r="E37" s="757" t="s">
        <v>142</v>
      </c>
      <c r="F37" s="758"/>
      <c r="G37" s="596"/>
      <c r="H37" s="738" t="s">
        <v>146</v>
      </c>
      <c r="I37" s="729" t="s">
        <v>88</v>
      </c>
      <c r="J37" s="51"/>
      <c r="K37" s="51"/>
      <c r="L37" s="51"/>
      <c r="M37" s="51"/>
    </row>
    <row r="38" spans="1:16" ht="14.5" customHeight="1" x14ac:dyDescent="0.35">
      <c r="A38" s="51"/>
      <c r="B38" s="745"/>
      <c r="C38" s="746"/>
      <c r="D38" s="747"/>
      <c r="E38" s="759" t="s">
        <v>294</v>
      </c>
      <c r="F38" s="760"/>
      <c r="G38" s="597"/>
      <c r="H38" s="739"/>
      <c r="I38" s="730"/>
      <c r="J38" s="51"/>
      <c r="K38" s="51"/>
      <c r="L38" s="51"/>
      <c r="M38" s="51"/>
    </row>
    <row r="39" spans="1:16" ht="36" thickBot="1" x14ac:dyDescent="0.4">
      <c r="A39" s="51"/>
      <c r="B39" s="745"/>
      <c r="C39" s="746"/>
      <c r="D39" s="747"/>
      <c r="E39" s="238" t="s">
        <v>118</v>
      </c>
      <c r="F39" s="598" t="s">
        <v>28</v>
      </c>
      <c r="G39" s="671" t="s">
        <v>320</v>
      </c>
      <c r="H39" s="739"/>
      <c r="I39" s="731"/>
      <c r="J39" s="51"/>
      <c r="K39" s="51"/>
      <c r="L39" s="51"/>
      <c r="M39" s="51"/>
    </row>
    <row r="40" spans="1:16" x14ac:dyDescent="0.35">
      <c r="A40" s="51"/>
      <c r="B40" s="754" t="s">
        <v>79</v>
      </c>
      <c r="C40" s="755"/>
      <c r="D40" s="756"/>
      <c r="E40" s="702"/>
      <c r="F40" s="703"/>
      <c r="G40" s="703"/>
      <c r="H40" s="701"/>
      <c r="I40" s="583"/>
      <c r="J40" s="51"/>
      <c r="K40" s="51"/>
      <c r="L40" s="51"/>
      <c r="M40" s="51"/>
    </row>
    <row r="41" spans="1:16" x14ac:dyDescent="0.35">
      <c r="A41" s="51"/>
      <c r="B41" s="789" t="s">
        <v>80</v>
      </c>
      <c r="C41" s="790"/>
      <c r="D41" s="791"/>
      <c r="E41" s="63"/>
      <c r="F41" s="239"/>
      <c r="G41" s="239"/>
      <c r="H41" s="701">
        <f>+SUM(E41:G41)</f>
        <v>0</v>
      </c>
      <c r="I41" s="584"/>
      <c r="J41" s="51"/>
      <c r="K41" s="51"/>
      <c r="L41" s="51"/>
      <c r="M41" s="51"/>
    </row>
    <row r="42" spans="1:16" x14ac:dyDescent="0.35">
      <c r="A42" s="51"/>
      <c r="B42" s="732" t="s">
        <v>269</v>
      </c>
      <c r="C42" s="733"/>
      <c r="D42" s="734"/>
      <c r="E42" s="63"/>
      <c r="F42" s="239"/>
      <c r="G42" s="239"/>
      <c r="H42" s="701">
        <f>+SUM(E42:G42)</f>
        <v>0</v>
      </c>
      <c r="I42" s="584"/>
      <c r="J42" s="51"/>
      <c r="K42" s="51"/>
      <c r="L42" s="51"/>
      <c r="M42" s="51"/>
    </row>
    <row r="43" spans="1:16" x14ac:dyDescent="0.35">
      <c r="A43" s="51"/>
      <c r="B43" s="599" t="s">
        <v>83</v>
      </c>
      <c r="C43" s="61"/>
      <c r="D43" s="62"/>
      <c r="E43" s="63"/>
      <c r="F43" s="239"/>
      <c r="G43" s="239"/>
      <c r="H43" s="701">
        <f>+SUM(E43:G43)</f>
        <v>0</v>
      </c>
      <c r="I43" s="584"/>
      <c r="J43" s="51"/>
      <c r="K43" s="51"/>
      <c r="L43" s="51"/>
      <c r="M43" s="51"/>
    </row>
    <row r="44" spans="1:16" ht="15" thickBot="1" x14ac:dyDescent="0.4">
      <c r="A44" s="51"/>
      <c r="B44" s="599" t="s">
        <v>82</v>
      </c>
      <c r="C44" s="61"/>
      <c r="D44" s="62"/>
      <c r="E44" s="63"/>
      <c r="F44" s="239"/>
      <c r="G44" s="239"/>
      <c r="H44" s="701">
        <f>+SUM(E44:G44)</f>
        <v>0</v>
      </c>
      <c r="I44" s="584"/>
      <c r="J44" s="51"/>
      <c r="K44" s="51"/>
      <c r="L44" s="51"/>
      <c r="M44" s="51"/>
    </row>
    <row r="45" spans="1:16" ht="15" thickBot="1" x14ac:dyDescent="0.4">
      <c r="A45" s="67"/>
      <c r="B45" s="735" t="s">
        <v>77</v>
      </c>
      <c r="C45" s="736"/>
      <c r="D45" s="737"/>
      <c r="E45" s="631">
        <f>SUM(E41:E44)</f>
        <v>0</v>
      </c>
      <c r="F45" s="631">
        <f>SUM(F41:F44)</f>
        <v>0</v>
      </c>
      <c r="G45" s="631">
        <f>SUM(G41:G44)</f>
        <v>0</v>
      </c>
      <c r="H45" s="631">
        <f>+SUM(E45:G45)</f>
        <v>0</v>
      </c>
      <c r="I45" s="584"/>
    </row>
    <row r="46" spans="1:16" x14ac:dyDescent="0.35">
      <c r="A46" s="67"/>
      <c r="B46" s="56"/>
      <c r="C46" s="56"/>
      <c r="D46" s="56"/>
      <c r="E46" s="67"/>
      <c r="F46" s="67"/>
      <c r="G46" s="67"/>
      <c r="H46" s="67"/>
    </row>
    <row r="47" spans="1:16" x14ac:dyDescent="0.35">
      <c r="A47" s="67"/>
      <c r="B47" s="57" t="s">
        <v>361</v>
      </c>
      <c r="C47" s="56"/>
      <c r="D47" s="56"/>
      <c r="E47" s="67"/>
      <c r="F47" s="67"/>
      <c r="G47" s="67"/>
      <c r="H47" s="67"/>
    </row>
    <row r="48" spans="1:16" ht="23.5" customHeight="1" thickBot="1" x14ac:dyDescent="0.4">
      <c r="A48" s="67"/>
      <c r="B48" s="56"/>
      <c r="C48" s="56"/>
      <c r="D48" s="56"/>
      <c r="E48" s="805" t="s">
        <v>375</v>
      </c>
      <c r="F48" s="805"/>
      <c r="G48" s="67"/>
      <c r="H48" s="67"/>
    </row>
    <row r="49" spans="1:12" ht="15" thickBot="1" x14ac:dyDescent="0.4">
      <c r="A49" s="51"/>
      <c r="B49" s="638" t="s">
        <v>78</v>
      </c>
      <c r="C49" s="639"/>
      <c r="D49" s="640"/>
      <c r="E49" s="710"/>
      <c r="F49" s="711"/>
      <c r="G49" s="719" t="s">
        <v>297</v>
      </c>
      <c r="H49" s="720"/>
    </row>
    <row r="50" spans="1:12" x14ac:dyDescent="0.35">
      <c r="A50" s="51"/>
      <c r="B50" s="594" t="s">
        <v>307</v>
      </c>
      <c r="C50" s="594"/>
      <c r="D50" s="632"/>
      <c r="E50" s="712">
        <f>E15-H32</f>
        <v>0</v>
      </c>
      <c r="F50" s="713" t="s">
        <v>11</v>
      </c>
      <c r="G50" s="771" t="s">
        <v>300</v>
      </c>
      <c r="H50" s="772"/>
    </row>
    <row r="51" spans="1:12" x14ac:dyDescent="0.35">
      <c r="A51" s="51"/>
      <c r="B51" s="594" t="s">
        <v>306</v>
      </c>
      <c r="C51" s="594"/>
      <c r="D51" s="632"/>
      <c r="E51" s="714">
        <f>E15-H45</f>
        <v>0</v>
      </c>
      <c r="F51" s="713" t="s">
        <v>11</v>
      </c>
      <c r="G51" s="771" t="s">
        <v>298</v>
      </c>
      <c r="H51" s="772"/>
    </row>
    <row r="52" spans="1:12" x14ac:dyDescent="0.35">
      <c r="A52" s="51"/>
      <c r="B52" s="594" t="s">
        <v>314</v>
      </c>
      <c r="C52" s="594"/>
      <c r="D52" s="632"/>
      <c r="E52" s="715">
        <f>+H32-H45</f>
        <v>0</v>
      </c>
      <c r="F52" s="713" t="s">
        <v>11</v>
      </c>
      <c r="G52" s="771" t="s">
        <v>299</v>
      </c>
      <c r="H52" s="772"/>
    </row>
    <row r="53" spans="1:12" x14ac:dyDescent="0.35">
      <c r="A53" s="51"/>
      <c r="B53" s="594" t="s">
        <v>301</v>
      </c>
      <c r="C53" s="632"/>
      <c r="D53" s="632"/>
      <c r="E53" s="714">
        <f>+E32-E45</f>
        <v>0</v>
      </c>
      <c r="F53" s="716" t="s">
        <v>11</v>
      </c>
      <c r="G53" s="771" t="s">
        <v>302</v>
      </c>
      <c r="H53" s="772"/>
    </row>
    <row r="54" spans="1:12" x14ac:dyDescent="0.35">
      <c r="A54" s="51"/>
      <c r="B54" s="594" t="s">
        <v>305</v>
      </c>
      <c r="C54" s="632"/>
      <c r="D54" s="632"/>
      <c r="E54" s="714">
        <f>+F32-F45</f>
        <v>0</v>
      </c>
      <c r="F54" s="716" t="s">
        <v>11</v>
      </c>
      <c r="G54" s="771" t="s">
        <v>303</v>
      </c>
      <c r="H54" s="772"/>
    </row>
    <row r="55" spans="1:12" ht="15" thickBot="1" x14ac:dyDescent="0.4">
      <c r="A55" s="51"/>
      <c r="B55" s="637" t="s">
        <v>304</v>
      </c>
      <c r="C55" s="595"/>
      <c r="D55" s="595"/>
      <c r="E55" s="717">
        <f>+G32-G45</f>
        <v>0</v>
      </c>
      <c r="F55" s="718" t="s">
        <v>11</v>
      </c>
      <c r="G55" s="787" t="s">
        <v>308</v>
      </c>
      <c r="H55" s="788"/>
    </row>
    <row r="56" spans="1:12" x14ac:dyDescent="0.35">
      <c r="A56" s="51"/>
      <c r="B56" s="68"/>
      <c r="C56" s="68"/>
      <c r="D56" s="68"/>
      <c r="E56" s="69"/>
      <c r="F56" s="70"/>
      <c r="G56" s="49"/>
    </row>
    <row r="57" spans="1:12" x14ac:dyDescent="0.35">
      <c r="A57" s="51"/>
      <c r="B57" s="51"/>
      <c r="C57" s="51"/>
      <c r="D57" s="51"/>
      <c r="E57" s="51"/>
      <c r="F57" s="51"/>
      <c r="G57" s="51"/>
    </row>
    <row r="58" spans="1:12" x14ac:dyDescent="0.35">
      <c r="A58" s="51"/>
      <c r="B58" s="57" t="s">
        <v>353</v>
      </c>
      <c r="C58" s="51"/>
      <c r="D58" s="51"/>
      <c r="E58" s="51"/>
      <c r="F58" s="51"/>
      <c r="G58" s="51"/>
    </row>
    <row r="59" spans="1:12" x14ac:dyDescent="0.35">
      <c r="A59" s="51"/>
      <c r="B59" s="50" t="s">
        <v>275</v>
      </c>
      <c r="C59" s="51"/>
      <c r="D59" s="51"/>
      <c r="E59" s="51"/>
      <c r="F59" s="51"/>
      <c r="G59" s="51"/>
      <c r="I59" s="704"/>
    </row>
    <row r="60" spans="1:12" x14ac:dyDescent="0.35">
      <c r="A60" s="51"/>
      <c r="B60" s="50" t="s">
        <v>372</v>
      </c>
      <c r="C60" s="51"/>
      <c r="D60" s="51"/>
      <c r="E60" s="51"/>
      <c r="F60" s="51"/>
      <c r="G60" s="51"/>
      <c r="I60" s="704"/>
    </row>
    <row r="61" spans="1:12" ht="44" thickBot="1" x14ac:dyDescent="0.4">
      <c r="A61" s="51"/>
      <c r="B61" s="57"/>
      <c r="C61" s="51"/>
      <c r="D61" s="51"/>
      <c r="E61" s="51"/>
      <c r="F61" s="51"/>
      <c r="I61" s="705" t="s">
        <v>348</v>
      </c>
    </row>
    <row r="62" spans="1:12" ht="44.5" customHeight="1" x14ac:dyDescent="0.35">
      <c r="C62" s="51"/>
      <c r="D62" s="806" t="s">
        <v>84</v>
      </c>
      <c r="E62" s="807"/>
      <c r="F62" s="808"/>
      <c r="G62" s="588" t="s">
        <v>59</v>
      </c>
      <c r="H62" s="589" t="s">
        <v>266</v>
      </c>
      <c r="I62" s="589" t="s">
        <v>370</v>
      </c>
      <c r="J62" s="589" t="s">
        <v>371</v>
      </c>
      <c r="K62" s="589" t="s">
        <v>92</v>
      </c>
      <c r="L62" s="590" t="s">
        <v>88</v>
      </c>
    </row>
    <row r="63" spans="1:12" ht="14.5" customHeight="1" thickBot="1" x14ac:dyDescent="0.4">
      <c r="C63" s="51"/>
      <c r="D63" s="809"/>
      <c r="E63" s="810"/>
      <c r="F63" s="811"/>
      <c r="G63" s="591" t="s">
        <v>76</v>
      </c>
      <c r="H63" s="592" t="s">
        <v>87</v>
      </c>
      <c r="I63" s="592" t="s">
        <v>91</v>
      </c>
      <c r="J63" s="592" t="s">
        <v>91</v>
      </c>
      <c r="K63" s="592" t="s">
        <v>91</v>
      </c>
      <c r="L63" s="593"/>
    </row>
    <row r="64" spans="1:12" ht="25" customHeight="1" x14ac:dyDescent="0.35">
      <c r="B64" s="795" t="s">
        <v>295</v>
      </c>
      <c r="C64" s="803" t="s">
        <v>86</v>
      </c>
      <c r="D64" s="725" t="s">
        <v>79</v>
      </c>
      <c r="E64" s="726"/>
      <c r="F64" s="726"/>
      <c r="G64" s="633">
        <f>+E27</f>
        <v>0</v>
      </c>
      <c r="H64" s="581"/>
      <c r="I64" s="582"/>
      <c r="J64" s="236">
        <v>-12.5</v>
      </c>
      <c r="K64" s="582"/>
      <c r="L64" s="584"/>
    </row>
    <row r="65" spans="2:12" ht="25" customHeight="1" x14ac:dyDescent="0.35">
      <c r="B65" s="796"/>
      <c r="C65" s="804"/>
      <c r="D65" s="723" t="s">
        <v>80</v>
      </c>
      <c r="E65" s="724"/>
      <c r="F65" s="724"/>
      <c r="G65" s="634">
        <f>+E28</f>
        <v>0</v>
      </c>
      <c r="H65" s="570"/>
      <c r="I65" s="691"/>
      <c r="J65" s="236">
        <v>-12.5</v>
      </c>
      <c r="K65" s="691"/>
      <c r="L65" s="584"/>
    </row>
    <row r="66" spans="2:12" ht="25" customHeight="1" x14ac:dyDescent="0.35">
      <c r="B66" s="796"/>
      <c r="C66" s="804"/>
      <c r="D66" s="723" t="s">
        <v>269</v>
      </c>
      <c r="E66" s="724"/>
      <c r="F66" s="724"/>
      <c r="G66" s="634">
        <f>+E29</f>
        <v>0</v>
      </c>
      <c r="H66" s="669"/>
      <c r="I66" s="573"/>
      <c r="J66" s="236">
        <v>-12.5</v>
      </c>
      <c r="K66" s="573"/>
      <c r="L66" s="584"/>
    </row>
    <row r="67" spans="2:12" ht="25" customHeight="1" x14ac:dyDescent="0.35">
      <c r="B67" s="796"/>
      <c r="C67" s="804"/>
      <c r="D67" s="723" t="s">
        <v>83</v>
      </c>
      <c r="E67" s="724"/>
      <c r="F67" s="724"/>
      <c r="G67" s="634">
        <f>+E30</f>
        <v>0</v>
      </c>
      <c r="H67" s="669"/>
      <c r="I67" s="236"/>
      <c r="J67" s="236"/>
      <c r="K67" s="236"/>
      <c r="L67" s="584"/>
    </row>
    <row r="68" spans="2:12" ht="25" customHeight="1" thickBot="1" x14ac:dyDescent="0.4">
      <c r="B68" s="796"/>
      <c r="C68" s="804"/>
      <c r="D68" s="727" t="s">
        <v>82</v>
      </c>
      <c r="E68" s="728"/>
      <c r="F68" s="728"/>
      <c r="G68" s="635">
        <f>+E31</f>
        <v>0</v>
      </c>
      <c r="H68" s="670"/>
      <c r="I68" s="565"/>
      <c r="J68" s="565"/>
      <c r="K68" s="566"/>
      <c r="L68" s="585"/>
    </row>
    <row r="69" spans="2:12" ht="25" customHeight="1" thickBot="1" x14ac:dyDescent="0.4">
      <c r="B69" s="796"/>
      <c r="C69" s="672"/>
      <c r="D69" s="629" t="s">
        <v>42</v>
      </c>
      <c r="E69" s="630"/>
      <c r="F69" s="630"/>
      <c r="G69" s="630">
        <f>+SUM(G64:G68)</f>
        <v>0</v>
      </c>
      <c r="H69" s="567"/>
      <c r="I69" s="567"/>
      <c r="J69" s="567"/>
      <c r="K69" s="568"/>
      <c r="L69" s="569"/>
    </row>
    <row r="70" spans="2:12" ht="25" customHeight="1" x14ac:dyDescent="0.35">
      <c r="B70" s="796"/>
      <c r="C70" s="804" t="s">
        <v>85</v>
      </c>
      <c r="D70" s="721" t="s">
        <v>79</v>
      </c>
      <c r="E70" s="722"/>
      <c r="F70" s="722"/>
      <c r="G70" s="636">
        <f>+F27</f>
        <v>0</v>
      </c>
      <c r="H70" s="572"/>
      <c r="I70" s="582"/>
      <c r="J70" s="236">
        <v>-12.5</v>
      </c>
      <c r="K70" s="582"/>
      <c r="L70" s="586"/>
    </row>
    <row r="71" spans="2:12" ht="25" customHeight="1" x14ac:dyDescent="0.35">
      <c r="B71" s="796"/>
      <c r="C71" s="804"/>
      <c r="D71" s="723" t="s">
        <v>80</v>
      </c>
      <c r="E71" s="724"/>
      <c r="F71" s="724"/>
      <c r="G71" s="634">
        <f>+F28</f>
        <v>0</v>
      </c>
      <c r="H71" s="570"/>
      <c r="I71" s="691"/>
      <c r="J71" s="236">
        <v>-12.5</v>
      </c>
      <c r="K71" s="691"/>
      <c r="L71" s="584"/>
    </row>
    <row r="72" spans="2:12" ht="25" customHeight="1" x14ac:dyDescent="0.35">
      <c r="B72" s="796"/>
      <c r="C72" s="804"/>
      <c r="D72" s="723" t="s">
        <v>269</v>
      </c>
      <c r="E72" s="724"/>
      <c r="F72" s="724"/>
      <c r="G72" s="634">
        <f>+F29</f>
        <v>0</v>
      </c>
      <c r="H72" s="236"/>
      <c r="I72" s="573"/>
      <c r="J72" s="236">
        <v>-12.5</v>
      </c>
      <c r="K72" s="573"/>
      <c r="L72" s="584"/>
    </row>
    <row r="73" spans="2:12" ht="25" customHeight="1" x14ac:dyDescent="0.35">
      <c r="B73" s="796"/>
      <c r="C73" s="804"/>
      <c r="D73" s="723" t="s">
        <v>83</v>
      </c>
      <c r="E73" s="724"/>
      <c r="F73" s="724"/>
      <c r="G73" s="634">
        <f>+F30</f>
        <v>0</v>
      </c>
      <c r="H73" s="236"/>
      <c r="I73" s="236"/>
      <c r="J73" s="236"/>
      <c r="K73" s="236"/>
      <c r="L73" s="584"/>
    </row>
    <row r="74" spans="2:12" ht="25" customHeight="1" thickBot="1" x14ac:dyDescent="0.4">
      <c r="B74" s="796"/>
      <c r="C74" s="804"/>
      <c r="D74" s="727" t="s">
        <v>82</v>
      </c>
      <c r="E74" s="728"/>
      <c r="F74" s="728"/>
      <c r="G74" s="635">
        <f>+F31</f>
        <v>0</v>
      </c>
      <c r="H74" s="565"/>
      <c r="I74" s="565"/>
      <c r="J74" s="565"/>
      <c r="K74" s="566"/>
      <c r="L74" s="585"/>
    </row>
    <row r="75" spans="2:12" ht="25" customHeight="1" thickBot="1" x14ac:dyDescent="0.4">
      <c r="B75" s="796"/>
      <c r="C75" s="672"/>
      <c r="D75" s="629" t="s">
        <v>42</v>
      </c>
      <c r="E75" s="630"/>
      <c r="F75" s="630"/>
      <c r="G75" s="630">
        <f>+SUM(G70:G74)</f>
        <v>0</v>
      </c>
      <c r="H75" s="567"/>
      <c r="I75" s="567"/>
      <c r="J75" s="567"/>
      <c r="K75" s="568"/>
      <c r="L75" s="569"/>
    </row>
    <row r="76" spans="2:12" ht="25" customHeight="1" x14ac:dyDescent="0.35">
      <c r="B76" s="796"/>
      <c r="C76" s="797" t="s">
        <v>309</v>
      </c>
      <c r="D76" s="721" t="s">
        <v>79</v>
      </c>
      <c r="E76" s="722"/>
      <c r="F76" s="722"/>
      <c r="G76" s="636">
        <f>+G27</f>
        <v>0</v>
      </c>
      <c r="H76" s="65"/>
      <c r="I76" s="571"/>
      <c r="J76" s="236">
        <v>-12.5</v>
      </c>
      <c r="K76" s="565"/>
      <c r="L76" s="586"/>
    </row>
    <row r="77" spans="2:12" ht="25" customHeight="1" x14ac:dyDescent="0.35">
      <c r="B77" s="796"/>
      <c r="C77" s="798"/>
      <c r="D77" s="723" t="s">
        <v>80</v>
      </c>
      <c r="E77" s="724"/>
      <c r="F77" s="724"/>
      <c r="G77" s="634">
        <f>+G28</f>
        <v>0</v>
      </c>
      <c r="H77" s="65"/>
      <c r="I77" s="241"/>
      <c r="J77" s="236">
        <v>-12.5</v>
      </c>
      <c r="K77" s="565"/>
      <c r="L77" s="584"/>
    </row>
    <row r="78" spans="2:12" ht="25" customHeight="1" x14ac:dyDescent="0.35">
      <c r="B78" s="796"/>
      <c r="C78" s="798"/>
      <c r="D78" s="723" t="s">
        <v>269</v>
      </c>
      <c r="E78" s="724"/>
      <c r="F78" s="724"/>
      <c r="G78" s="634">
        <f>+G29</f>
        <v>0</v>
      </c>
      <c r="H78" s="65"/>
      <c r="I78" s="241"/>
      <c r="J78" s="236">
        <v>-12.5</v>
      </c>
      <c r="K78" s="565"/>
      <c r="L78" s="584"/>
    </row>
    <row r="79" spans="2:12" ht="25" customHeight="1" x14ac:dyDescent="0.35">
      <c r="B79" s="796"/>
      <c r="C79" s="798"/>
      <c r="D79" s="723" t="s">
        <v>83</v>
      </c>
      <c r="E79" s="724"/>
      <c r="F79" s="724"/>
      <c r="G79" s="634">
        <f>+G30</f>
        <v>0</v>
      </c>
      <c r="H79" s="65"/>
      <c r="I79" s="241"/>
      <c r="J79" s="565"/>
      <c r="K79" s="565"/>
      <c r="L79" s="584"/>
    </row>
    <row r="80" spans="2:12" ht="25" customHeight="1" thickBot="1" x14ac:dyDescent="0.4">
      <c r="B80" s="796"/>
      <c r="C80" s="798"/>
      <c r="D80" s="727" t="s">
        <v>82</v>
      </c>
      <c r="E80" s="728"/>
      <c r="F80" s="728"/>
      <c r="G80" s="635">
        <f>+G31</f>
        <v>0</v>
      </c>
      <c r="H80" s="261"/>
      <c r="I80" s="574"/>
      <c r="J80" s="565"/>
      <c r="K80" s="565"/>
      <c r="L80" s="585"/>
    </row>
    <row r="81" spans="1:28" ht="24.5" customHeight="1" thickBot="1" x14ac:dyDescent="0.4">
      <c r="B81" s="796"/>
      <c r="C81" s="799"/>
      <c r="D81" s="792" t="s">
        <v>42</v>
      </c>
      <c r="E81" s="793"/>
      <c r="F81" s="794"/>
      <c r="G81" s="629">
        <f>+SUM(G76:G80)</f>
        <v>0</v>
      </c>
      <c r="H81" s="578"/>
      <c r="I81" s="579"/>
      <c r="J81" s="580"/>
      <c r="K81" s="580"/>
      <c r="L81" s="569"/>
    </row>
    <row r="82" spans="1:28" ht="24.5" customHeight="1" thickBot="1" x14ac:dyDescent="0.4">
      <c r="B82" s="796"/>
      <c r="C82" s="799"/>
      <c r="D82" s="800" t="s">
        <v>154</v>
      </c>
      <c r="E82" s="801"/>
      <c r="F82" s="802"/>
      <c r="G82" s="629">
        <f>+G81+G75+G69</f>
        <v>0</v>
      </c>
      <c r="H82" s="575"/>
      <c r="I82" s="587"/>
      <c r="J82" s="576"/>
      <c r="K82" s="577"/>
      <c r="L82" s="564"/>
    </row>
    <row r="83" spans="1:28" ht="24.5" customHeight="1" thickBot="1" x14ac:dyDescent="0.4">
      <c r="A83" s="50"/>
      <c r="B83" s="796"/>
      <c r="C83" s="799"/>
      <c r="D83" s="792" t="s">
        <v>376</v>
      </c>
      <c r="E83" s="793"/>
      <c r="F83" s="794"/>
      <c r="G83" s="697"/>
      <c r="H83" s="699" t="e">
        <f>+(G64*H64+G65*H65+G70*H70+G71*H71)/(G64+G65+G70+G71)</f>
        <v>#DIV/0!</v>
      </c>
      <c r="I83" s="700" t="e">
        <f>+($G$64*I64+$G$65*I65+$G$70*I70+$G$71*I71+$G$72*I72+$G$66*I66)/($G$64+$G$65+$G$70+$G$71+$G$66+$G$72)</f>
        <v>#DIV/0!</v>
      </c>
      <c r="J83" s="700" t="e">
        <f t="shared" ref="J83:K83" si="1">+($G$64*J64+$G$65*J65+$G$70*J70+$G$71*J71+$G$72*J72+$G$66*J66)/($G$64+$G$65+$G$70+$G$71+$G$66+$G$72)</f>
        <v>#DIV/0!</v>
      </c>
      <c r="K83" s="700" t="e">
        <f t="shared" si="1"/>
        <v>#DIV/0!</v>
      </c>
      <c r="L83" s="697"/>
    </row>
    <row r="84" spans="1:28" ht="14.5" customHeight="1" x14ac:dyDescent="0.35"/>
    <row r="86" spans="1:28" x14ac:dyDescent="0.35">
      <c r="F86" s="60"/>
    </row>
    <row r="87" spans="1:28" x14ac:dyDescent="0.35">
      <c r="F87" s="60"/>
    </row>
    <row r="88" spans="1:28" x14ac:dyDescent="0.35">
      <c r="F88" s="60"/>
    </row>
    <row r="89" spans="1:28" x14ac:dyDescent="0.35">
      <c r="F89" s="60"/>
    </row>
    <row r="90" spans="1:28" x14ac:dyDescent="0.35">
      <c r="F90" s="60"/>
    </row>
    <row r="91" spans="1:28" x14ac:dyDescent="0.35">
      <c r="F91" s="60"/>
    </row>
    <row r="92" spans="1:28" x14ac:dyDescent="0.35">
      <c r="F92" s="64"/>
    </row>
    <row r="93" spans="1:28" x14ac:dyDescent="0.35">
      <c r="F93" s="64"/>
    </row>
    <row r="94" spans="1:28" x14ac:dyDescent="0.35">
      <c r="F94" s="66"/>
      <c r="G94" s="49"/>
    </row>
    <row r="95" spans="1:28" ht="15" thickBot="1" x14ac:dyDescent="0.4">
      <c r="A95" s="51"/>
      <c r="F95" s="51"/>
      <c r="G95" s="51"/>
    </row>
    <row r="96" spans="1:28" ht="15" thickBot="1" x14ac:dyDescent="0.4">
      <c r="A96" s="51"/>
      <c r="B96" s="50"/>
      <c r="C96" s="50"/>
      <c r="D96" s="706"/>
      <c r="E96" s="706"/>
      <c r="F96" s="51"/>
      <c r="G96" s="51"/>
      <c r="N96" s="49"/>
      <c r="O96" s="57"/>
      <c r="AB96" s="707" t="s">
        <v>28</v>
      </c>
    </row>
    <row r="97" spans="2:7" ht="76.5" customHeight="1" x14ac:dyDescent="0.35">
      <c r="B97" s="50"/>
      <c r="C97" s="50"/>
      <c r="D97" s="706"/>
      <c r="E97" s="706"/>
      <c r="F97" s="51"/>
      <c r="G97" s="51"/>
    </row>
    <row r="98" spans="2:7" x14ac:dyDescent="0.35">
      <c r="B98" s="50"/>
      <c r="C98" s="50"/>
      <c r="D98" s="706"/>
      <c r="E98" s="706"/>
      <c r="F98" s="51"/>
      <c r="G98" s="51"/>
    </row>
    <row r="99" spans="2:7" x14ac:dyDescent="0.35">
      <c r="B99" s="50"/>
      <c r="C99" s="50"/>
      <c r="D99" s="706"/>
      <c r="E99" s="706"/>
      <c r="F99" s="51"/>
      <c r="G99" s="51"/>
    </row>
    <row r="100" spans="2:7" x14ac:dyDescent="0.35">
      <c r="B100" s="50"/>
      <c r="C100" s="50"/>
      <c r="D100" s="706"/>
      <c r="E100" s="706"/>
      <c r="F100" s="51"/>
      <c r="G100" s="51"/>
    </row>
    <row r="101" spans="2:7" x14ac:dyDescent="0.35">
      <c r="B101" s="50"/>
      <c r="C101" s="50"/>
      <c r="D101" s="706"/>
      <c r="E101" s="706"/>
      <c r="F101" s="51"/>
      <c r="G101" s="51"/>
    </row>
    <row r="102" spans="2:7" x14ac:dyDescent="0.35">
      <c r="B102" s="50"/>
      <c r="C102" s="50"/>
      <c r="D102" s="706"/>
      <c r="E102" s="706"/>
      <c r="F102" s="51"/>
      <c r="G102" s="51"/>
    </row>
    <row r="103" spans="2:7" x14ac:dyDescent="0.35">
      <c r="B103" s="50"/>
      <c r="C103" s="50"/>
      <c r="D103" s="706"/>
      <c r="E103" s="706"/>
      <c r="F103" s="51"/>
      <c r="G103" s="51"/>
    </row>
    <row r="104" spans="2:7" x14ac:dyDescent="0.35">
      <c r="B104" s="50"/>
      <c r="C104" s="50"/>
      <c r="D104" s="706"/>
      <c r="E104" s="706"/>
      <c r="F104" s="51"/>
      <c r="G104" s="51"/>
    </row>
    <row r="105" spans="2:7" x14ac:dyDescent="0.35">
      <c r="B105" s="50"/>
      <c r="C105" s="50"/>
      <c r="D105" s="706"/>
      <c r="E105" s="706"/>
      <c r="F105" s="51"/>
      <c r="G105" s="51"/>
    </row>
    <row r="106" spans="2:7" x14ac:dyDescent="0.35">
      <c r="B106" s="50"/>
      <c r="C106" s="50"/>
      <c r="D106" s="706"/>
      <c r="E106" s="706"/>
      <c r="F106" s="51"/>
      <c r="G106" s="51"/>
    </row>
    <row r="107" spans="2:7" x14ac:dyDescent="0.35">
      <c r="B107" s="50"/>
      <c r="C107" s="50"/>
      <c r="D107" s="706"/>
      <c r="E107" s="706"/>
      <c r="F107" s="51"/>
      <c r="G107" s="51"/>
    </row>
    <row r="108" spans="2:7" x14ac:dyDescent="0.35">
      <c r="B108" s="50"/>
      <c r="C108" s="50"/>
      <c r="D108" s="706"/>
      <c r="E108" s="706"/>
      <c r="F108" s="51"/>
      <c r="G108" s="51"/>
    </row>
    <row r="109" spans="2:7" x14ac:dyDescent="0.35">
      <c r="B109" s="50"/>
      <c r="C109" s="50"/>
      <c r="D109" s="706"/>
      <c r="E109" s="706"/>
      <c r="F109" s="51"/>
      <c r="G109" s="51"/>
    </row>
    <row r="110" spans="2:7" x14ac:dyDescent="0.35">
      <c r="B110" s="50"/>
      <c r="C110" s="50"/>
      <c r="D110" s="706"/>
      <c r="E110" s="706"/>
      <c r="F110" s="51"/>
      <c r="G110" s="51"/>
    </row>
    <row r="111" spans="2:7" x14ac:dyDescent="0.35">
      <c r="B111" s="50"/>
      <c r="C111" s="50"/>
      <c r="D111" s="706"/>
      <c r="E111" s="706"/>
      <c r="F111" s="51"/>
      <c r="G111" s="51"/>
    </row>
    <row r="112" spans="2:7" x14ac:dyDescent="0.35">
      <c r="B112" s="50"/>
      <c r="C112" s="50"/>
      <c r="D112" s="706"/>
      <c r="E112" s="706"/>
      <c r="F112" s="51"/>
      <c r="G112" s="51"/>
    </row>
    <row r="113" spans="2:7" x14ac:dyDescent="0.35">
      <c r="B113" s="50"/>
      <c r="C113" s="50"/>
      <c r="D113" s="706"/>
      <c r="E113" s="706"/>
      <c r="F113" s="51"/>
      <c r="G113" s="51"/>
    </row>
    <row r="114" spans="2:7" x14ac:dyDescent="0.35">
      <c r="B114" s="50"/>
      <c r="C114" s="50"/>
      <c r="D114" s="706"/>
      <c r="E114" s="706"/>
      <c r="F114" s="51"/>
      <c r="G114" s="51"/>
    </row>
    <row r="115" spans="2:7" x14ac:dyDescent="0.35">
      <c r="B115" s="50"/>
    </row>
    <row r="116" spans="2:7" x14ac:dyDescent="0.35">
      <c r="B116" s="57"/>
    </row>
    <row r="117" spans="2:7" x14ac:dyDescent="0.35">
      <c r="B117" s="57"/>
    </row>
    <row r="118" spans="2:7" x14ac:dyDescent="0.35">
      <c r="B118" s="57"/>
    </row>
    <row r="119" spans="2:7" x14ac:dyDescent="0.35">
      <c r="B119" s="57"/>
    </row>
    <row r="120" spans="2:7" x14ac:dyDescent="0.35">
      <c r="B120" s="57"/>
    </row>
    <row r="121" spans="2:7" x14ac:dyDescent="0.35">
      <c r="B121" s="57"/>
    </row>
    <row r="122" spans="2:7" x14ac:dyDescent="0.35">
      <c r="B122" s="57"/>
    </row>
    <row r="123" spans="2:7" x14ac:dyDescent="0.35">
      <c r="B123" s="57"/>
    </row>
    <row r="124" spans="2:7" x14ac:dyDescent="0.35">
      <c r="B124" s="57"/>
    </row>
    <row r="125" spans="2:7" x14ac:dyDescent="0.35">
      <c r="B125" s="57"/>
    </row>
    <row r="126" spans="2:7" x14ac:dyDescent="0.35">
      <c r="B126" s="57"/>
    </row>
    <row r="127" spans="2:7" x14ac:dyDescent="0.35">
      <c r="B127" s="57"/>
    </row>
    <row r="128" spans="2:7" x14ac:dyDescent="0.35">
      <c r="B128" s="57"/>
    </row>
    <row r="129" spans="2:2" x14ac:dyDescent="0.35">
      <c r="B129" s="57"/>
    </row>
    <row r="130" spans="2:2" x14ac:dyDescent="0.35">
      <c r="B130" s="57"/>
    </row>
    <row r="131" spans="2:2" x14ac:dyDescent="0.35">
      <c r="B131" s="57"/>
    </row>
    <row r="132" spans="2:2" x14ac:dyDescent="0.35">
      <c r="B132" s="57"/>
    </row>
    <row r="133" spans="2:2" x14ac:dyDescent="0.35">
      <c r="B133" s="57"/>
    </row>
    <row r="134" spans="2:2" x14ac:dyDescent="0.35">
      <c r="B134" s="57"/>
    </row>
    <row r="135" spans="2:2" x14ac:dyDescent="0.35">
      <c r="B135" s="57"/>
    </row>
    <row r="136" spans="2:2" x14ac:dyDescent="0.35">
      <c r="B136" s="57"/>
    </row>
    <row r="137" spans="2:2" x14ac:dyDescent="0.35">
      <c r="B137" s="57"/>
    </row>
    <row r="138" spans="2:2" x14ac:dyDescent="0.35">
      <c r="B138" s="57"/>
    </row>
    <row r="139" spans="2:2" x14ac:dyDescent="0.35">
      <c r="B139" s="57"/>
    </row>
    <row r="140" spans="2:2" x14ac:dyDescent="0.35">
      <c r="B140" s="57"/>
    </row>
    <row r="141" spans="2:2" x14ac:dyDescent="0.35">
      <c r="B141" s="57"/>
    </row>
    <row r="142" spans="2:2" x14ac:dyDescent="0.35">
      <c r="B142" s="57"/>
    </row>
    <row r="143" spans="2:2" x14ac:dyDescent="0.35">
      <c r="B143" s="57"/>
    </row>
    <row r="144" spans="2:2" x14ac:dyDescent="0.35">
      <c r="B144" s="57"/>
    </row>
    <row r="145" spans="2:2" x14ac:dyDescent="0.35">
      <c r="B145" s="57"/>
    </row>
    <row r="146" spans="2:2" x14ac:dyDescent="0.35">
      <c r="B146" s="57"/>
    </row>
    <row r="147" spans="2:2" x14ac:dyDescent="0.35">
      <c r="B147" s="57"/>
    </row>
    <row r="148" spans="2:2" x14ac:dyDescent="0.35">
      <c r="B148" s="57"/>
    </row>
    <row r="149" spans="2:2" x14ac:dyDescent="0.35">
      <c r="B149" s="57"/>
    </row>
    <row r="150" spans="2:2" x14ac:dyDescent="0.35">
      <c r="B150" s="57"/>
    </row>
    <row r="151" spans="2:2" x14ac:dyDescent="0.35">
      <c r="B151" s="57"/>
    </row>
    <row r="152" spans="2:2" x14ac:dyDescent="0.35">
      <c r="B152" s="57"/>
    </row>
    <row r="153" spans="2:2" x14ac:dyDescent="0.35">
      <c r="B153" s="57"/>
    </row>
    <row r="154" spans="2:2" x14ac:dyDescent="0.35">
      <c r="B154" s="57"/>
    </row>
    <row r="155" spans="2:2" x14ac:dyDescent="0.35">
      <c r="B155" s="57"/>
    </row>
    <row r="156" spans="2:2" x14ac:dyDescent="0.35">
      <c r="B156" s="57"/>
    </row>
    <row r="157" spans="2:2" x14ac:dyDescent="0.35">
      <c r="B157" s="57"/>
    </row>
    <row r="158" spans="2:2" x14ac:dyDescent="0.35">
      <c r="B158" s="57"/>
    </row>
    <row r="159" spans="2:2" x14ac:dyDescent="0.35">
      <c r="B159" s="57"/>
    </row>
    <row r="160" spans="2:2" x14ac:dyDescent="0.35">
      <c r="B160" s="57"/>
    </row>
    <row r="161" spans="2:8" x14ac:dyDescent="0.35">
      <c r="B161" s="57"/>
    </row>
    <row r="162" spans="2:8" x14ac:dyDescent="0.35">
      <c r="B162" s="57"/>
      <c r="C162" s="708"/>
    </row>
    <row r="163" spans="2:8" x14ac:dyDescent="0.35">
      <c r="G163" s="709"/>
    </row>
    <row r="164" spans="2:8" x14ac:dyDescent="0.35">
      <c r="F164" s="709"/>
      <c r="G164" s="709"/>
    </row>
    <row r="165" spans="2:8" x14ac:dyDescent="0.35">
      <c r="G165" s="709"/>
    </row>
    <row r="166" spans="2:8" x14ac:dyDescent="0.35">
      <c r="F166" s="709"/>
      <c r="G166" s="709"/>
    </row>
    <row r="167" spans="2:8" x14ac:dyDescent="0.35">
      <c r="H167" s="709"/>
    </row>
    <row r="168" spans="2:8" x14ac:dyDescent="0.35">
      <c r="H168" s="709"/>
    </row>
    <row r="171" spans="2:8" x14ac:dyDescent="0.35">
      <c r="C171" s="51"/>
      <c r="D171" s="51"/>
    </row>
    <row r="172" spans="2:8" x14ac:dyDescent="0.35">
      <c r="B172" s="51"/>
      <c r="C172" s="708"/>
    </row>
    <row r="173" spans="2:8" x14ac:dyDescent="0.35">
      <c r="G173" s="709"/>
    </row>
    <row r="174" spans="2:8" x14ac:dyDescent="0.35">
      <c r="F174" s="709"/>
      <c r="G174" s="709"/>
    </row>
    <row r="175" spans="2:8" x14ac:dyDescent="0.35">
      <c r="G175" s="709"/>
    </row>
    <row r="176" spans="2:8" x14ac:dyDescent="0.35">
      <c r="F176" s="709"/>
      <c r="G176" s="709"/>
    </row>
    <row r="177" spans="2:8" x14ac:dyDescent="0.35">
      <c r="H177" s="709"/>
    </row>
    <row r="178" spans="2:8" x14ac:dyDescent="0.35">
      <c r="H178" s="709"/>
    </row>
    <row r="181" spans="2:8" x14ac:dyDescent="0.35">
      <c r="C181" s="51"/>
      <c r="D181" s="51"/>
    </row>
    <row r="182" spans="2:8" x14ac:dyDescent="0.35">
      <c r="B182" s="51"/>
      <c r="C182" s="708"/>
    </row>
    <row r="183" spans="2:8" x14ac:dyDescent="0.35">
      <c r="G183" s="709"/>
    </row>
    <row r="184" spans="2:8" x14ac:dyDescent="0.35">
      <c r="F184" s="709"/>
      <c r="G184" s="709"/>
    </row>
    <row r="185" spans="2:8" x14ac:dyDescent="0.35">
      <c r="G185" s="709"/>
    </row>
    <row r="186" spans="2:8" x14ac:dyDescent="0.35">
      <c r="F186" s="709"/>
      <c r="G186" s="709"/>
    </row>
    <row r="187" spans="2:8" x14ac:dyDescent="0.35">
      <c r="H187" s="709"/>
    </row>
    <row r="188" spans="2:8" x14ac:dyDescent="0.35">
      <c r="H188" s="709"/>
    </row>
  </sheetData>
  <sheetProtection algorithmName="SHA-512" hashValue="hQ7zU4YQOPzSWGWptJV9MtQ3uHnghFaBj9UcNhhijIV8Wl8/h43Hlmup7KsW+LiHEW6hU5OUVVBE3ICqITpEcw==" saltValue="RYBqZg9Rr2Ya5QqaZRdI9Q==" spinCount="100000" sheet="1" objects="1" scenarios="1"/>
  <mergeCells count="80">
    <mergeCell ref="B40:D40"/>
    <mergeCell ref="E37:F37"/>
    <mergeCell ref="E38:F38"/>
    <mergeCell ref="D67:F67"/>
    <mergeCell ref="C64:C68"/>
    <mergeCell ref="D65:F65"/>
    <mergeCell ref="B42:D42"/>
    <mergeCell ref="E48:F48"/>
    <mergeCell ref="D62:F63"/>
    <mergeCell ref="B41:D41"/>
    <mergeCell ref="B45:D45"/>
    <mergeCell ref="D83:F83"/>
    <mergeCell ref="B64:B83"/>
    <mergeCell ref="C76:C80"/>
    <mergeCell ref="C81:C83"/>
    <mergeCell ref="D80:F80"/>
    <mergeCell ref="D82:F82"/>
    <mergeCell ref="D81:F81"/>
    <mergeCell ref="D79:F79"/>
    <mergeCell ref="D73:F73"/>
    <mergeCell ref="D71:F71"/>
    <mergeCell ref="C70:C74"/>
    <mergeCell ref="J16:K16"/>
    <mergeCell ref="B10:D10"/>
    <mergeCell ref="E10:G10"/>
    <mergeCell ref="I10:J10"/>
    <mergeCell ref="K10:M10"/>
    <mergeCell ref="B11:D11"/>
    <mergeCell ref="E11:G11"/>
    <mergeCell ref="K11:M11"/>
    <mergeCell ref="K12:M12"/>
    <mergeCell ref="B13:D13"/>
    <mergeCell ref="E13:G13"/>
    <mergeCell ref="I13:J13"/>
    <mergeCell ref="K13:M13"/>
    <mergeCell ref="E15:G15"/>
    <mergeCell ref="B15:D15"/>
    <mergeCell ref="B17:D17"/>
    <mergeCell ref="E17:G17"/>
    <mergeCell ref="B12:D12"/>
    <mergeCell ref="E12:G12"/>
    <mergeCell ref="B14:D14"/>
    <mergeCell ref="E14:G14"/>
    <mergeCell ref="B16:D16"/>
    <mergeCell ref="E16:G16"/>
    <mergeCell ref="B18:D18"/>
    <mergeCell ref="E18:G18"/>
    <mergeCell ref="B19:D19"/>
    <mergeCell ref="E19:G19"/>
    <mergeCell ref="B27:D27"/>
    <mergeCell ref="B24:D26"/>
    <mergeCell ref="E24:F24"/>
    <mergeCell ref="E25:F25"/>
    <mergeCell ref="B22:E22"/>
    <mergeCell ref="I24:I26"/>
    <mergeCell ref="I37:I39"/>
    <mergeCell ref="B28:D28"/>
    <mergeCell ref="B29:D29"/>
    <mergeCell ref="B31:D31"/>
    <mergeCell ref="B32:D32"/>
    <mergeCell ref="H37:H39"/>
    <mergeCell ref="H24:H26"/>
    <mergeCell ref="B37:D39"/>
    <mergeCell ref="B35:E35"/>
    <mergeCell ref="G49:H49"/>
    <mergeCell ref="D76:F76"/>
    <mergeCell ref="D77:F77"/>
    <mergeCell ref="D78:F78"/>
    <mergeCell ref="D64:F64"/>
    <mergeCell ref="D74:F74"/>
    <mergeCell ref="D70:F70"/>
    <mergeCell ref="D72:F72"/>
    <mergeCell ref="D66:F66"/>
    <mergeCell ref="D68:F68"/>
    <mergeCell ref="G54:H54"/>
    <mergeCell ref="G55:H55"/>
    <mergeCell ref="G50:H50"/>
    <mergeCell ref="G51:H51"/>
    <mergeCell ref="G52:H52"/>
    <mergeCell ref="G53:H53"/>
  </mergeCells>
  <dataValidations xWindow="1579" yWindow="602" count="3">
    <dataValidation type="whole" operator="lessThan" allowBlank="1" showInputMessage="1" showErrorMessage="1" errorTitle="Fejl " error="Førvandstand (GVTmax), Eftervandstand (GVTmin) og målttørvedybde skal indtastes som negative tal, i cm. " sqref="I64:K82" xr:uid="{704BB436-C588-47A1-9AAA-A0B2CBE4CD08}">
      <formula1>0</formula1>
    </dataValidation>
    <dataValidation type="decimal" operator="greaterThan" allowBlank="1" showInputMessage="1" showErrorMessage="1" errorTitle="Fejl " error="Den gennemsnitlige OC% for kulstofklassen Over 12%, skal være over 12%." sqref="H64:H65" xr:uid="{38B2358C-D581-4D1D-A2B7-8E0B5561D765}">
      <formula1>0.12</formula1>
    </dataValidation>
    <dataValidation type="decimal" allowBlank="1" showInputMessage="1" showErrorMessage="1" errorTitle="Fejl " error="Den Gennemsnitlige OC% for Kulstofklassen 6-12% skal være mellem 6% og 12%." sqref="H70:H71" xr:uid="{B0262FA6-CF94-4669-A2EB-97BDD08296CF}">
      <formula1>0.06</formula1>
      <formula2>0.12</formula2>
    </dataValidation>
  </dataValidations>
  <pageMargins left="0.70866141732283472" right="0.70866141732283472" top="0.74803149606299213" bottom="0.74803149606299213" header="0.31496062992125984" footer="0.31496062992125984"/>
  <pageSetup paperSize="8" scale="48" orientation="portrait" r:id="rId1"/>
  <drawing r:id="rId2"/>
  <legacyDrawing r:id="rId3"/>
  <extLst>
    <ext xmlns:x14="http://schemas.microsoft.com/office/spreadsheetml/2009/9/main" uri="{CCE6A557-97BC-4b89-ADB6-D9C93CAAB3DF}">
      <x14:dataValidations xmlns:xm="http://schemas.microsoft.com/office/excel/2006/main" xWindow="1579" yWindow="602" count="1">
        <x14:dataValidation type="list" allowBlank="1" showInputMessage="1" showErrorMessage="1" xr:uid="{C3E12D71-338C-45EB-8F0C-522C87D3A040}">
          <x14:formula1>
            <xm:f>Lister!A36:A44</xm:f>
          </x14:formula1>
          <xm:sqref>E11:G11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14170-ADDC-47B8-A9DC-7C81A4001322}">
  <sheetPr>
    <tabColor rgb="FF996633"/>
  </sheetPr>
  <dimension ref="A1:QUM111"/>
  <sheetViews>
    <sheetView workbookViewId="0">
      <selection activeCell="F32" sqref="F32"/>
    </sheetView>
  </sheetViews>
  <sheetFormatPr defaultRowHeight="14.5" x14ac:dyDescent="0.35"/>
  <cols>
    <col min="1" max="1" width="4.81640625" style="77" customWidth="1"/>
    <col min="2" max="2" width="6.453125" style="77" customWidth="1"/>
    <col min="3" max="3" width="12.453125" style="449" customWidth="1"/>
    <col min="4" max="4" width="26.81640625" style="16" customWidth="1"/>
    <col min="5" max="5" width="26.81640625" customWidth="1"/>
    <col min="6" max="6" width="26.81640625" style="271" customWidth="1"/>
    <col min="7" max="7" width="19.1796875" customWidth="1"/>
    <col min="8" max="8" width="13.81640625" style="15" customWidth="1"/>
    <col min="9" max="9" width="7.54296875" customWidth="1"/>
    <col min="10" max="10" width="8.26953125" customWidth="1"/>
    <col min="11" max="11" width="8.26953125" style="1" customWidth="1"/>
    <col min="12" max="12" width="11" customWidth="1"/>
    <col min="13" max="13" width="11" style="369" customWidth="1"/>
    <col min="14" max="14" width="11" hidden="1" customWidth="1"/>
    <col min="15" max="15" width="17.453125" hidden="1" customWidth="1"/>
    <col min="16" max="16" width="8.7265625" hidden="1" customWidth="1"/>
    <col min="17" max="18" width="0" hidden="1" customWidth="1"/>
    <col min="19" max="19" width="7.1796875" hidden="1" customWidth="1"/>
    <col min="20" max="20" width="13.26953125" style="22" customWidth="1"/>
    <col min="21" max="21" width="17.453125" bestFit="1" customWidth="1"/>
    <col min="22" max="22" width="8.81640625" customWidth="1"/>
    <col min="23" max="23" width="8.7265625" style="1"/>
    <col min="25" max="25" width="8.7265625" style="1"/>
    <col min="26" max="26" width="12.81640625" style="22" customWidth="1"/>
    <col min="27" max="27" width="8.7265625" style="1" customWidth="1"/>
    <col min="28" max="28" width="8.7265625" customWidth="1"/>
    <col min="29" max="29" width="8.7265625" style="1" customWidth="1"/>
    <col min="30" max="30" width="8.7265625" customWidth="1"/>
    <col min="31" max="31" width="8.7265625" style="1" customWidth="1"/>
    <col min="32" max="32" width="13.1796875" style="22" customWidth="1"/>
    <col min="33" max="33" width="8.7265625" style="1" customWidth="1"/>
    <col min="34" max="34" width="8.7265625" customWidth="1"/>
    <col min="35" max="35" width="8.7265625" style="1" customWidth="1"/>
    <col min="36" max="36" width="8.7265625" customWidth="1"/>
    <col min="37" max="37" width="8.7265625" style="190" customWidth="1"/>
    <col min="38" max="38" width="8.7265625" style="86"/>
    <col min="39" max="39" width="6.1796875" style="77" customWidth="1"/>
    <col min="40" max="40" width="25.7265625" style="85" customWidth="1"/>
    <col min="41" max="41" width="25.7265625" style="22" customWidth="1"/>
    <col min="42" max="42" width="12.81640625" style="22" bestFit="1" customWidth="1"/>
    <col min="43" max="43" width="12.81640625" customWidth="1"/>
    <col min="44" max="44" width="8.7265625" style="1"/>
    <col min="46" max="46" width="8.7265625" style="1"/>
    <col min="47" max="47" width="0" style="22" hidden="1" customWidth="1"/>
    <col min="48" max="48" width="17.54296875" hidden="1" customWidth="1"/>
    <col min="49" max="49" width="0" hidden="1" customWidth="1"/>
    <col min="50" max="50" width="12.1796875" hidden="1" customWidth="1"/>
    <col min="51" max="51" width="0" hidden="1" customWidth="1"/>
    <col min="52" max="52" width="17.54296875" style="22" customWidth="1"/>
    <col min="53" max="53" width="17.54296875" style="1" bestFit="1" customWidth="1"/>
    <col min="54" max="54" width="17.54296875" customWidth="1"/>
    <col min="55" max="55" width="8.7265625" style="1"/>
    <col min="57" max="57" width="8.7265625" style="1"/>
    <col min="58" max="58" width="18.1796875" style="22" customWidth="1"/>
    <col min="59" max="59" width="17.54296875" style="1" bestFit="1" customWidth="1"/>
    <col min="60" max="60" width="17.54296875" customWidth="1"/>
    <col min="61" max="61" width="8.7265625" style="1"/>
    <col min="63" max="63" width="8.7265625" style="1"/>
    <col min="64" max="64" width="20.1796875" style="22" customWidth="1"/>
    <col min="65" max="65" width="8.7265625" style="1"/>
    <col min="67" max="67" width="8.7265625" style="1"/>
    <col min="69" max="69" width="8.7265625" style="190"/>
    <col min="70" max="71" width="8.7265625" style="77"/>
  </cols>
  <sheetData>
    <row r="1" spans="1:1021 1026:2048 2050:3063 3077:4092 4106:5116 5121:6143 6145:7158 7172:8187 8201:9216 9230:10240 10245:11253 11267:12051" s="79" customFormat="1" ht="21" x14ac:dyDescent="0.5">
      <c r="A1" s="78" t="s">
        <v>212</v>
      </c>
      <c r="B1" s="431"/>
      <c r="D1" s="226"/>
      <c r="E1" s="225"/>
      <c r="F1" s="269"/>
      <c r="H1" s="224"/>
      <c r="I1" s="225"/>
      <c r="J1" s="225"/>
      <c r="K1" s="359"/>
      <c r="L1" s="225"/>
      <c r="M1" s="408"/>
      <c r="N1" s="225"/>
      <c r="O1" s="225"/>
      <c r="P1" s="225"/>
      <c r="Q1" s="225"/>
      <c r="R1" s="225"/>
      <c r="S1" s="225"/>
      <c r="T1" s="409"/>
      <c r="U1" s="225"/>
      <c r="V1" s="225"/>
      <c r="W1" s="359"/>
      <c r="X1" s="225"/>
      <c r="Y1" s="359"/>
      <c r="Z1" s="409"/>
      <c r="AA1" s="359"/>
      <c r="AB1" s="225"/>
      <c r="AC1" s="359"/>
      <c r="AD1" s="225"/>
      <c r="AE1" s="359"/>
      <c r="AF1" s="409"/>
      <c r="AG1" s="359"/>
      <c r="AH1" s="225"/>
      <c r="AI1" s="359"/>
      <c r="AJ1" s="225"/>
      <c r="AK1" s="371"/>
      <c r="AL1" s="226"/>
      <c r="AN1" s="224"/>
      <c r="AO1" s="409"/>
      <c r="AP1" s="409"/>
      <c r="AQ1" s="225"/>
      <c r="AR1" s="359"/>
      <c r="AS1" s="225"/>
      <c r="AT1" s="359"/>
      <c r="AU1" s="409"/>
      <c r="AV1" s="225"/>
      <c r="AW1" s="225"/>
      <c r="AX1" s="225"/>
      <c r="AY1" s="225"/>
      <c r="AZ1" s="409"/>
      <c r="BA1" s="359"/>
      <c r="BB1" s="225"/>
      <c r="BC1" s="359"/>
      <c r="BD1" s="225"/>
      <c r="BE1" s="359"/>
      <c r="BF1" s="409"/>
      <c r="BG1" s="359"/>
      <c r="BH1" s="225"/>
      <c r="BI1" s="359"/>
      <c r="BJ1" s="225"/>
      <c r="BK1" s="359"/>
      <c r="BL1" s="409"/>
      <c r="BM1" s="359"/>
      <c r="BN1" s="225"/>
      <c r="BO1" s="359"/>
      <c r="BP1" s="225"/>
      <c r="BQ1" s="371"/>
      <c r="BT1" s="80"/>
      <c r="CH1" s="80"/>
      <c r="CJ1" s="81"/>
      <c r="CO1" s="80"/>
      <c r="DC1" s="80"/>
      <c r="DE1" s="81"/>
      <c r="DJ1" s="80"/>
      <c r="DX1" s="80"/>
      <c r="DZ1" s="81"/>
      <c r="EE1" s="80"/>
      <c r="ES1" s="80"/>
      <c r="EU1" s="81"/>
      <c r="EZ1" s="80"/>
      <c r="FN1" s="80"/>
      <c r="FP1" s="81"/>
      <c r="FU1" s="80"/>
      <c r="GI1" s="80"/>
      <c r="GK1" s="81"/>
      <c r="GP1" s="80"/>
      <c r="HD1" s="80"/>
      <c r="HF1" s="81"/>
      <c r="HK1" s="80"/>
      <c r="HY1" s="80"/>
      <c r="IA1" s="81"/>
      <c r="IF1" s="80"/>
      <c r="IT1" s="80"/>
      <c r="IV1" s="81"/>
      <c r="JA1" s="80"/>
      <c r="JO1" s="80"/>
      <c r="JQ1" s="81"/>
      <c r="JV1" s="80"/>
      <c r="KJ1" s="80"/>
      <c r="KL1" s="81"/>
      <c r="KQ1" s="80"/>
      <c r="LE1" s="80"/>
      <c r="LG1" s="81"/>
      <c r="LL1" s="80"/>
      <c r="LZ1" s="80"/>
      <c r="MB1" s="81"/>
      <c r="MG1" s="80"/>
      <c r="MU1" s="80"/>
      <c r="MW1" s="81"/>
      <c r="NB1" s="80"/>
      <c r="NK1" s="80"/>
      <c r="NY1" s="80"/>
      <c r="OA1" s="81"/>
      <c r="OF1" s="80"/>
      <c r="OT1" s="80"/>
      <c r="OV1" s="81"/>
      <c r="PA1" s="80"/>
      <c r="PO1" s="80"/>
      <c r="PQ1" s="81"/>
      <c r="PV1" s="80"/>
      <c r="QJ1" s="80"/>
      <c r="QL1" s="81"/>
      <c r="QQ1" s="80"/>
      <c r="RE1" s="80"/>
      <c r="RG1" s="81"/>
      <c r="RL1" s="80"/>
      <c r="RZ1" s="80"/>
      <c r="SB1" s="81"/>
      <c r="SG1" s="80"/>
      <c r="SU1" s="80"/>
      <c r="SW1" s="81"/>
      <c r="TB1" s="80"/>
      <c r="TP1" s="80"/>
      <c r="TR1" s="81"/>
      <c r="TW1" s="80"/>
      <c r="UK1" s="80"/>
      <c r="UM1" s="81"/>
      <c r="UR1" s="80"/>
      <c r="VF1" s="80"/>
      <c r="VH1" s="81"/>
      <c r="VM1" s="80"/>
      <c r="WA1" s="80"/>
      <c r="WC1" s="81"/>
      <c r="WH1" s="80"/>
      <c r="WV1" s="80"/>
      <c r="WX1" s="81"/>
      <c r="XC1" s="80"/>
      <c r="XQ1" s="80"/>
      <c r="XS1" s="81"/>
      <c r="XX1" s="80"/>
      <c r="YL1" s="80"/>
      <c r="YN1" s="81"/>
      <c r="YS1" s="80"/>
      <c r="ZG1" s="80"/>
      <c r="ZI1" s="81"/>
      <c r="ZN1" s="80"/>
      <c r="AAB1" s="80"/>
      <c r="AAD1" s="81"/>
      <c r="AAI1" s="80"/>
      <c r="AAW1" s="80"/>
      <c r="AAY1" s="81"/>
      <c r="ABD1" s="80"/>
      <c r="ABR1" s="80"/>
      <c r="ABT1" s="81"/>
      <c r="ABY1" s="80"/>
      <c r="ACM1" s="80"/>
      <c r="ACO1" s="81"/>
      <c r="ACT1" s="80"/>
      <c r="ADH1" s="80"/>
      <c r="ADJ1" s="81"/>
      <c r="ADO1" s="80"/>
      <c r="AEC1" s="80"/>
      <c r="AEE1" s="81"/>
      <c r="AEJ1" s="80"/>
      <c r="AEX1" s="80"/>
      <c r="AEZ1" s="81"/>
      <c r="AFE1" s="80"/>
      <c r="AFS1" s="80"/>
      <c r="AFU1" s="81"/>
      <c r="AFZ1" s="80"/>
      <c r="AGN1" s="80"/>
      <c r="AGP1" s="81"/>
      <c r="AGU1" s="80"/>
      <c r="AHI1" s="80"/>
      <c r="AHK1" s="81"/>
      <c r="AHP1" s="80"/>
      <c r="AID1" s="80"/>
      <c r="AIF1" s="81"/>
      <c r="AIK1" s="80"/>
      <c r="AIY1" s="80"/>
      <c r="AJA1" s="81"/>
      <c r="AJF1" s="80"/>
      <c r="AJT1" s="80"/>
      <c r="AJV1" s="81"/>
      <c r="AKA1" s="80"/>
      <c r="AKO1" s="80"/>
      <c r="AKQ1" s="81"/>
      <c r="AKV1" s="80"/>
      <c r="ALJ1" s="80"/>
      <c r="ALL1" s="81"/>
      <c r="ALQ1" s="80"/>
      <c r="AME1" s="80"/>
      <c r="AMG1" s="81"/>
      <c r="AML1" s="80"/>
      <c r="AMZ1" s="80"/>
      <c r="ANB1" s="81"/>
      <c r="ANG1" s="80"/>
      <c r="ANU1" s="80"/>
      <c r="ANW1" s="81"/>
      <c r="AOB1" s="80"/>
      <c r="AOP1" s="80"/>
      <c r="AOR1" s="81"/>
      <c r="AOW1" s="80"/>
      <c r="APK1" s="80"/>
      <c r="APM1" s="81"/>
      <c r="APR1" s="80"/>
      <c r="AQF1" s="80"/>
      <c r="AQH1" s="81"/>
      <c r="AQM1" s="80"/>
      <c r="ARA1" s="80"/>
      <c r="ARC1" s="81"/>
      <c r="ARH1" s="80"/>
      <c r="ARV1" s="80"/>
      <c r="ARX1" s="81"/>
      <c r="ASC1" s="80"/>
      <c r="ASQ1" s="80"/>
      <c r="ASS1" s="81"/>
      <c r="ASX1" s="80"/>
      <c r="ATL1" s="80"/>
      <c r="ATN1" s="81"/>
      <c r="ATS1" s="80"/>
      <c r="AUG1" s="80"/>
      <c r="AUI1" s="81"/>
      <c r="AUN1" s="80"/>
      <c r="AVB1" s="80"/>
      <c r="AVD1" s="81"/>
      <c r="AVI1" s="80"/>
      <c r="AVW1" s="80"/>
      <c r="AVY1" s="81"/>
      <c r="AWD1" s="80"/>
      <c r="AWR1" s="80"/>
      <c r="AWT1" s="81"/>
      <c r="AWY1" s="80"/>
      <c r="AXM1" s="80"/>
      <c r="AXO1" s="81"/>
      <c r="AXT1" s="80"/>
      <c r="AYH1" s="80"/>
      <c r="AYJ1" s="81"/>
      <c r="AYO1" s="80"/>
      <c r="AZC1" s="80"/>
      <c r="AZE1" s="81"/>
      <c r="AZJ1" s="80"/>
      <c r="AZX1" s="80"/>
      <c r="AZZ1" s="81"/>
      <c r="BAE1" s="80"/>
      <c r="BAS1" s="80"/>
      <c r="BAU1" s="81"/>
      <c r="BAZ1" s="80"/>
      <c r="BBN1" s="80"/>
      <c r="BBP1" s="81"/>
      <c r="BBU1" s="80"/>
      <c r="BCI1" s="80"/>
      <c r="BCK1" s="81"/>
      <c r="BCP1" s="80"/>
      <c r="BDD1" s="80"/>
      <c r="BDF1" s="81"/>
      <c r="BDK1" s="80"/>
      <c r="BDY1" s="80"/>
      <c r="BEA1" s="81"/>
      <c r="BEF1" s="80"/>
      <c r="BET1" s="80"/>
      <c r="BEV1" s="81"/>
      <c r="BFA1" s="80"/>
      <c r="BFO1" s="80"/>
      <c r="BFQ1" s="81"/>
      <c r="BFV1" s="80"/>
      <c r="BGJ1" s="80"/>
      <c r="BGL1" s="81"/>
      <c r="BGQ1" s="80"/>
      <c r="BHE1" s="80"/>
      <c r="BHG1" s="81"/>
      <c r="BHL1" s="80"/>
      <c r="BHZ1" s="80"/>
      <c r="BIB1" s="81"/>
      <c r="BIG1" s="80"/>
      <c r="BIU1" s="80"/>
      <c r="BIW1" s="81"/>
      <c r="BJB1" s="80"/>
      <c r="BJP1" s="80"/>
      <c r="BJR1" s="81"/>
      <c r="BJW1" s="80"/>
      <c r="BKK1" s="80"/>
      <c r="BKM1" s="81"/>
      <c r="BKR1" s="80"/>
      <c r="BLF1" s="80"/>
      <c r="BLH1" s="81"/>
      <c r="BLM1" s="80"/>
      <c r="BMA1" s="80"/>
      <c r="BMC1" s="81"/>
      <c r="BMH1" s="80"/>
      <c r="BMV1" s="80"/>
      <c r="BMX1" s="81"/>
      <c r="BNC1" s="80"/>
      <c r="BNQ1" s="80"/>
      <c r="BNS1" s="81"/>
      <c r="BNX1" s="80"/>
      <c r="BOL1" s="80"/>
      <c r="BON1" s="81"/>
      <c r="BOS1" s="80"/>
      <c r="BPG1" s="80"/>
      <c r="BPI1" s="81"/>
      <c r="BPN1" s="80"/>
      <c r="BQB1" s="80"/>
      <c r="BQD1" s="81"/>
      <c r="BQI1" s="80"/>
      <c r="BQW1" s="80"/>
      <c r="BQY1" s="81"/>
      <c r="BRD1" s="80"/>
      <c r="BRR1" s="80"/>
      <c r="BRT1" s="81"/>
      <c r="BRY1" s="80"/>
      <c r="BSM1" s="80"/>
      <c r="BSO1" s="81"/>
      <c r="BST1" s="80"/>
      <c r="BTH1" s="80"/>
      <c r="BTJ1" s="81"/>
      <c r="BTO1" s="80"/>
      <c r="BUC1" s="80"/>
      <c r="BUE1" s="81"/>
      <c r="BUJ1" s="80"/>
      <c r="BUX1" s="80"/>
      <c r="BUZ1" s="81"/>
      <c r="BVE1" s="80"/>
      <c r="BVS1" s="80"/>
      <c r="BVU1" s="81"/>
      <c r="BVZ1" s="80"/>
      <c r="BWN1" s="80"/>
      <c r="BWP1" s="81"/>
      <c r="BWU1" s="80"/>
      <c r="BXI1" s="80"/>
      <c r="BXK1" s="81"/>
      <c r="BXP1" s="80"/>
      <c r="BYD1" s="80"/>
      <c r="BYF1" s="81"/>
      <c r="BYK1" s="80"/>
      <c r="BYY1" s="80"/>
      <c r="BZA1" s="81"/>
      <c r="BZF1" s="80"/>
      <c r="BZT1" s="80"/>
      <c r="BZV1" s="81"/>
      <c r="CAA1" s="80"/>
      <c r="CAO1" s="80"/>
      <c r="CAQ1" s="81"/>
      <c r="CAV1" s="80"/>
      <c r="CBJ1" s="80"/>
      <c r="CBL1" s="81"/>
      <c r="CBQ1" s="80"/>
      <c r="CCE1" s="80"/>
      <c r="CCG1" s="81"/>
      <c r="CCL1" s="80"/>
      <c r="CCZ1" s="80"/>
      <c r="CDB1" s="81"/>
      <c r="CDG1" s="80"/>
      <c r="CDU1" s="80"/>
      <c r="CDW1" s="81"/>
      <c r="CEB1" s="80"/>
      <c r="CEP1" s="80"/>
      <c r="CER1" s="81"/>
      <c r="CEW1" s="80"/>
      <c r="CFK1" s="80"/>
      <c r="CFM1" s="81"/>
      <c r="CFR1" s="80"/>
      <c r="CGF1" s="80"/>
      <c r="CGH1" s="81"/>
      <c r="CGM1" s="80"/>
      <c r="CHA1" s="80"/>
      <c r="CHC1" s="81"/>
      <c r="CHH1" s="80"/>
      <c r="CHV1" s="80"/>
      <c r="CHX1" s="81"/>
      <c r="CIC1" s="80"/>
      <c r="CIQ1" s="80"/>
      <c r="CIS1" s="81"/>
      <c r="CIX1" s="80"/>
      <c r="CJL1" s="80"/>
      <c r="CJN1" s="81"/>
      <c r="CJS1" s="80"/>
      <c r="CKG1" s="80"/>
      <c r="CKI1" s="81"/>
      <c r="CKN1" s="80"/>
      <c r="CLB1" s="80"/>
      <c r="CLD1" s="81"/>
      <c r="CLI1" s="80"/>
      <c r="CLW1" s="80"/>
      <c r="CLY1" s="81"/>
      <c r="CMD1" s="80"/>
      <c r="CMR1" s="80"/>
      <c r="CMT1" s="81"/>
      <c r="CMY1" s="80"/>
      <c r="CNM1" s="80"/>
      <c r="CNO1" s="81"/>
      <c r="CNT1" s="80"/>
      <c r="COH1" s="80"/>
      <c r="COJ1" s="81"/>
      <c r="COO1" s="80"/>
      <c r="CPC1" s="80"/>
      <c r="CPE1" s="81"/>
      <c r="CPJ1" s="80"/>
      <c r="CPX1" s="80"/>
      <c r="CPZ1" s="81"/>
      <c r="CQE1" s="80"/>
      <c r="CQS1" s="80"/>
      <c r="CQU1" s="81"/>
      <c r="CQZ1" s="80"/>
      <c r="CRN1" s="80"/>
      <c r="CRP1" s="81"/>
      <c r="CRU1" s="80"/>
      <c r="CSI1" s="80"/>
      <c r="CSK1" s="81"/>
      <c r="CSP1" s="80"/>
      <c r="CTD1" s="80"/>
      <c r="CTF1" s="81"/>
      <c r="CTK1" s="80"/>
      <c r="CTY1" s="80"/>
      <c r="CUA1" s="81"/>
      <c r="CUF1" s="80"/>
      <c r="CUT1" s="80"/>
      <c r="CUV1" s="81"/>
      <c r="CVA1" s="80"/>
      <c r="CVO1" s="80"/>
      <c r="CVQ1" s="81"/>
      <c r="CVV1" s="80"/>
      <c r="CWJ1" s="80"/>
      <c r="CWL1" s="81"/>
      <c r="CWQ1" s="80"/>
      <c r="CXE1" s="80"/>
      <c r="CXG1" s="81"/>
      <c r="CXL1" s="80"/>
      <c r="CXZ1" s="80"/>
      <c r="CYB1" s="81"/>
      <c r="CYG1" s="80"/>
      <c r="CYU1" s="80"/>
      <c r="CYW1" s="81"/>
      <c r="CZB1" s="80"/>
      <c r="CZP1" s="80"/>
      <c r="CZR1" s="81"/>
      <c r="CZW1" s="80"/>
      <c r="DAK1" s="80"/>
      <c r="DAM1" s="81"/>
      <c r="DAR1" s="80"/>
      <c r="DBF1" s="80"/>
      <c r="DBH1" s="81"/>
      <c r="DBM1" s="80"/>
      <c r="DCA1" s="80"/>
      <c r="DCC1" s="81"/>
      <c r="DCH1" s="80"/>
      <c r="DCV1" s="80"/>
      <c r="DCX1" s="81"/>
      <c r="DDC1" s="80"/>
      <c r="DDQ1" s="80"/>
      <c r="DDS1" s="81"/>
      <c r="DDX1" s="80"/>
      <c r="DEL1" s="80"/>
      <c r="DEN1" s="81"/>
      <c r="DES1" s="80"/>
      <c r="DFG1" s="80"/>
      <c r="DFI1" s="81"/>
      <c r="DFN1" s="80"/>
      <c r="DGB1" s="80"/>
      <c r="DGD1" s="81"/>
      <c r="DGI1" s="80"/>
      <c r="DGW1" s="80"/>
      <c r="DGY1" s="81"/>
      <c r="DHD1" s="80"/>
      <c r="DHR1" s="80"/>
      <c r="DHT1" s="81"/>
      <c r="DHY1" s="80"/>
      <c r="DIM1" s="80"/>
      <c r="DIO1" s="81"/>
      <c r="DIT1" s="80"/>
      <c r="DJH1" s="80"/>
      <c r="DJJ1" s="81"/>
      <c r="DJO1" s="80"/>
      <c r="DKC1" s="80"/>
      <c r="DKE1" s="81"/>
      <c r="DKJ1" s="80"/>
      <c r="DKX1" s="80"/>
      <c r="DKZ1" s="81"/>
      <c r="DLE1" s="80"/>
      <c r="DLS1" s="80"/>
      <c r="DLU1" s="81"/>
      <c r="DLZ1" s="80"/>
      <c r="DMN1" s="80"/>
      <c r="DMP1" s="81"/>
      <c r="DMU1" s="80"/>
      <c r="DNI1" s="80"/>
      <c r="DNK1" s="81"/>
      <c r="DNP1" s="80"/>
      <c r="DOD1" s="80"/>
      <c r="DOF1" s="81"/>
      <c r="DOK1" s="80"/>
      <c r="DOY1" s="80"/>
      <c r="DPA1" s="81"/>
      <c r="DPF1" s="80"/>
      <c r="DPT1" s="80"/>
      <c r="DPV1" s="81"/>
      <c r="DQA1" s="80"/>
      <c r="DQO1" s="80"/>
      <c r="DQQ1" s="81"/>
      <c r="DQV1" s="80"/>
      <c r="DRJ1" s="80"/>
      <c r="DRL1" s="81"/>
      <c r="DRQ1" s="80"/>
      <c r="DSE1" s="80"/>
      <c r="DSG1" s="81"/>
      <c r="DSL1" s="80"/>
      <c r="DSZ1" s="80"/>
      <c r="DTB1" s="81"/>
      <c r="DTG1" s="80"/>
      <c r="DTU1" s="80"/>
      <c r="DTW1" s="81"/>
      <c r="DUB1" s="80"/>
      <c r="DUP1" s="80"/>
      <c r="DUR1" s="81"/>
      <c r="DUW1" s="80"/>
      <c r="DVK1" s="80"/>
      <c r="DVM1" s="81"/>
      <c r="DVR1" s="80"/>
      <c r="DWF1" s="80"/>
      <c r="DWH1" s="81"/>
      <c r="DWM1" s="80"/>
      <c r="DXA1" s="80"/>
      <c r="DXC1" s="81"/>
      <c r="DXH1" s="80"/>
      <c r="DXV1" s="80"/>
      <c r="DXX1" s="81"/>
      <c r="DYC1" s="80"/>
      <c r="DYQ1" s="80"/>
      <c r="DYS1" s="81"/>
      <c r="DYX1" s="80"/>
      <c r="DZL1" s="80"/>
      <c r="DZN1" s="81"/>
      <c r="DZS1" s="80"/>
      <c r="EAG1" s="80"/>
      <c r="EAI1" s="81"/>
      <c r="EAN1" s="80"/>
      <c r="EBB1" s="80"/>
      <c r="EBD1" s="81"/>
      <c r="EBI1" s="80"/>
      <c r="EBW1" s="80"/>
      <c r="EBY1" s="81"/>
      <c r="ECD1" s="80"/>
      <c r="ECR1" s="80"/>
      <c r="ECT1" s="81"/>
      <c r="ECY1" s="80"/>
      <c r="EDM1" s="80"/>
      <c r="EDO1" s="81"/>
      <c r="EDT1" s="80"/>
      <c r="EEH1" s="80"/>
      <c r="EEJ1" s="81"/>
      <c r="EEO1" s="80"/>
      <c r="EFC1" s="80"/>
      <c r="EFE1" s="81"/>
      <c r="EFJ1" s="80"/>
      <c r="EFX1" s="80"/>
      <c r="EFZ1" s="81"/>
      <c r="EGE1" s="80"/>
      <c r="EGS1" s="80"/>
      <c r="EGU1" s="81"/>
      <c r="EGZ1" s="80"/>
      <c r="EHN1" s="80"/>
      <c r="EHP1" s="81"/>
      <c r="EHU1" s="80"/>
      <c r="EII1" s="80"/>
      <c r="EIK1" s="81"/>
      <c r="EIP1" s="80"/>
      <c r="EJD1" s="80"/>
      <c r="EJF1" s="81"/>
      <c r="EJK1" s="80"/>
      <c r="EJY1" s="80"/>
      <c r="EKA1" s="81"/>
      <c r="EKF1" s="80"/>
      <c r="EKT1" s="80"/>
      <c r="EKV1" s="81"/>
      <c r="ELA1" s="80"/>
      <c r="ELO1" s="80"/>
      <c r="ELQ1" s="81"/>
      <c r="ELV1" s="80"/>
      <c r="EMJ1" s="80"/>
      <c r="EML1" s="81"/>
      <c r="EMQ1" s="80"/>
      <c r="ENE1" s="80"/>
      <c r="ENG1" s="81"/>
      <c r="ENL1" s="80"/>
      <c r="ENZ1" s="80"/>
      <c r="EOB1" s="81"/>
      <c r="EOG1" s="80"/>
      <c r="EOU1" s="80"/>
      <c r="EOW1" s="81"/>
      <c r="EPB1" s="80"/>
      <c r="EPP1" s="80"/>
      <c r="EPR1" s="81"/>
      <c r="EPW1" s="80"/>
      <c r="EQK1" s="80"/>
      <c r="EQM1" s="81"/>
      <c r="EQR1" s="80"/>
      <c r="ERF1" s="80"/>
      <c r="ERH1" s="81"/>
      <c r="ERM1" s="80"/>
      <c r="ESA1" s="80"/>
      <c r="ESC1" s="81"/>
      <c r="ESH1" s="80"/>
      <c r="ESV1" s="80"/>
      <c r="ESX1" s="81"/>
      <c r="ETC1" s="80"/>
      <c r="ETQ1" s="80"/>
      <c r="ETS1" s="81"/>
      <c r="ETX1" s="80"/>
      <c r="EUL1" s="80"/>
      <c r="EUN1" s="81"/>
      <c r="EUS1" s="80"/>
      <c r="EVG1" s="80"/>
      <c r="EVI1" s="81"/>
      <c r="EVN1" s="80"/>
      <c r="EWB1" s="80"/>
      <c r="EWD1" s="81"/>
      <c r="EWI1" s="80"/>
      <c r="EWW1" s="80"/>
      <c r="EWY1" s="81"/>
      <c r="EXD1" s="80"/>
      <c r="EXR1" s="80"/>
      <c r="EXT1" s="81"/>
      <c r="EXY1" s="80"/>
      <c r="EYM1" s="80"/>
      <c r="EYO1" s="81"/>
      <c r="EYT1" s="80"/>
      <c r="EZH1" s="80"/>
      <c r="EZJ1" s="81"/>
      <c r="EZO1" s="80"/>
      <c r="FAC1" s="80"/>
      <c r="FAE1" s="81"/>
      <c r="FAJ1" s="80"/>
      <c r="FAX1" s="80"/>
      <c r="FAZ1" s="81"/>
      <c r="FBE1" s="80"/>
      <c r="FBS1" s="80"/>
      <c r="FBU1" s="81"/>
      <c r="FBZ1" s="80"/>
      <c r="FCN1" s="80"/>
      <c r="FCP1" s="81"/>
      <c r="FCU1" s="80"/>
      <c r="FDI1" s="80"/>
      <c r="FDK1" s="81"/>
      <c r="FDP1" s="80"/>
      <c r="FED1" s="80"/>
      <c r="FEF1" s="81"/>
      <c r="FEK1" s="80"/>
      <c r="FEY1" s="80"/>
      <c r="FFA1" s="81"/>
      <c r="FFF1" s="80"/>
      <c r="FFT1" s="80"/>
      <c r="FFV1" s="81"/>
      <c r="FGA1" s="80"/>
      <c r="FGO1" s="80"/>
      <c r="FGQ1" s="81"/>
      <c r="FGV1" s="80"/>
      <c r="FHJ1" s="80"/>
      <c r="FHL1" s="81"/>
      <c r="FHQ1" s="80"/>
      <c r="FIE1" s="80"/>
      <c r="FIG1" s="81"/>
      <c r="FIL1" s="80"/>
      <c r="FIZ1" s="80"/>
      <c r="FJB1" s="81"/>
      <c r="FJG1" s="80"/>
      <c r="FJU1" s="80"/>
      <c r="FJW1" s="81"/>
      <c r="FKB1" s="80"/>
      <c r="FKP1" s="80"/>
      <c r="FKR1" s="81"/>
      <c r="FKW1" s="80"/>
      <c r="FLK1" s="80"/>
      <c r="FLM1" s="81"/>
      <c r="FLR1" s="80"/>
      <c r="FMF1" s="80"/>
      <c r="FMH1" s="81"/>
      <c r="FMM1" s="80"/>
      <c r="FNA1" s="80"/>
      <c r="FNC1" s="81"/>
      <c r="FNH1" s="80"/>
      <c r="FNV1" s="80"/>
      <c r="FNX1" s="81"/>
      <c r="FOC1" s="80"/>
      <c r="FOQ1" s="80"/>
      <c r="FOS1" s="81"/>
      <c r="FOX1" s="80"/>
      <c r="FPL1" s="80"/>
      <c r="FPN1" s="81"/>
      <c r="FPS1" s="80"/>
      <c r="FQG1" s="80"/>
      <c r="FQI1" s="81"/>
      <c r="FQN1" s="80"/>
      <c r="FRB1" s="80"/>
      <c r="FRD1" s="81"/>
      <c r="FRI1" s="80"/>
      <c r="FRW1" s="80"/>
      <c r="FRY1" s="81"/>
      <c r="FSD1" s="80"/>
      <c r="FSR1" s="80"/>
      <c r="FST1" s="81"/>
      <c r="FSY1" s="80"/>
      <c r="FTM1" s="80"/>
      <c r="FTO1" s="81"/>
      <c r="FTT1" s="80"/>
      <c r="FUH1" s="80"/>
      <c r="FUJ1" s="81"/>
      <c r="FUO1" s="80"/>
      <c r="FVC1" s="80"/>
      <c r="FVE1" s="81"/>
      <c r="FVJ1" s="80"/>
      <c r="FVX1" s="80"/>
      <c r="FVZ1" s="81"/>
      <c r="FWE1" s="80"/>
      <c r="FWS1" s="80"/>
      <c r="FWU1" s="81"/>
      <c r="FWZ1" s="80"/>
      <c r="FXN1" s="80"/>
      <c r="FXP1" s="81"/>
      <c r="FXU1" s="80"/>
      <c r="FYI1" s="80"/>
      <c r="FYK1" s="81"/>
      <c r="FYP1" s="80"/>
      <c r="FZD1" s="80"/>
      <c r="FZF1" s="81"/>
      <c r="FZK1" s="80"/>
      <c r="FZY1" s="80"/>
      <c r="GAA1" s="81"/>
      <c r="GAF1" s="80"/>
      <c r="GAT1" s="80"/>
      <c r="GAV1" s="81"/>
      <c r="GBA1" s="80"/>
      <c r="GBO1" s="80"/>
      <c r="GBQ1" s="81"/>
      <c r="GBV1" s="80"/>
      <c r="GCJ1" s="80"/>
      <c r="GCL1" s="81"/>
      <c r="GCQ1" s="80"/>
      <c r="GDE1" s="80"/>
      <c r="GDG1" s="81"/>
      <c r="GDL1" s="80"/>
      <c r="GDZ1" s="80"/>
      <c r="GEB1" s="81"/>
      <c r="GEG1" s="80"/>
      <c r="GEU1" s="80"/>
      <c r="GEW1" s="81"/>
      <c r="GFB1" s="80"/>
      <c r="GFP1" s="80"/>
      <c r="GFR1" s="81"/>
      <c r="GFW1" s="80"/>
      <c r="GGK1" s="80"/>
      <c r="GGM1" s="81"/>
      <c r="GGR1" s="80"/>
      <c r="GHF1" s="80"/>
      <c r="GHH1" s="81"/>
      <c r="GHM1" s="80"/>
      <c r="GIA1" s="80"/>
      <c r="GIC1" s="81"/>
      <c r="GIH1" s="80"/>
      <c r="GIV1" s="80"/>
      <c r="GIX1" s="81"/>
      <c r="GJC1" s="80"/>
      <c r="GJQ1" s="80"/>
      <c r="GJS1" s="81"/>
      <c r="GJX1" s="80"/>
      <c r="GKL1" s="80"/>
      <c r="GKN1" s="81"/>
      <c r="GKS1" s="80"/>
      <c r="GLG1" s="80"/>
      <c r="GLI1" s="81"/>
      <c r="GLN1" s="80"/>
      <c r="GMB1" s="80"/>
      <c r="GMD1" s="81"/>
      <c r="GMI1" s="80"/>
      <c r="GMW1" s="80"/>
      <c r="GMY1" s="81"/>
      <c r="GND1" s="80"/>
      <c r="GNR1" s="80"/>
      <c r="GNT1" s="81"/>
      <c r="GNY1" s="80"/>
      <c r="GOM1" s="80"/>
      <c r="GOO1" s="81"/>
      <c r="GOT1" s="80"/>
      <c r="GPH1" s="80"/>
      <c r="GPJ1" s="81"/>
      <c r="GPO1" s="80"/>
      <c r="GQC1" s="80"/>
      <c r="GQE1" s="81"/>
      <c r="GQJ1" s="80"/>
      <c r="GQX1" s="80"/>
      <c r="GQZ1" s="81"/>
      <c r="GRE1" s="80"/>
      <c r="GRS1" s="80"/>
      <c r="GRU1" s="81"/>
      <c r="GRZ1" s="80"/>
      <c r="GSN1" s="80"/>
      <c r="GSP1" s="81"/>
      <c r="GSU1" s="80"/>
      <c r="GTI1" s="80"/>
      <c r="GTK1" s="81"/>
      <c r="GTP1" s="80"/>
      <c r="GUD1" s="80"/>
      <c r="GUF1" s="81"/>
      <c r="GUK1" s="80"/>
      <c r="GUY1" s="80"/>
      <c r="GVA1" s="81"/>
      <c r="GVF1" s="80"/>
      <c r="GVT1" s="80"/>
      <c r="GVV1" s="81"/>
      <c r="GWA1" s="80"/>
      <c r="GWO1" s="80"/>
      <c r="GWQ1" s="81"/>
      <c r="GWV1" s="80"/>
      <c r="GXJ1" s="80"/>
      <c r="GXL1" s="81"/>
      <c r="GXQ1" s="80"/>
      <c r="GYE1" s="80"/>
      <c r="GYG1" s="81"/>
      <c r="GYL1" s="80"/>
      <c r="GYZ1" s="80"/>
      <c r="GZB1" s="81"/>
      <c r="GZG1" s="80"/>
      <c r="GZU1" s="80"/>
      <c r="GZW1" s="81"/>
      <c r="HAB1" s="80"/>
      <c r="HAP1" s="80"/>
      <c r="HAR1" s="81"/>
      <c r="HAW1" s="80"/>
      <c r="HBK1" s="80"/>
      <c r="HBM1" s="81"/>
      <c r="HBR1" s="80"/>
      <c r="HCF1" s="80"/>
      <c r="HCH1" s="81"/>
      <c r="HCM1" s="80"/>
      <c r="HDA1" s="80"/>
      <c r="HDC1" s="81"/>
      <c r="HDH1" s="80"/>
      <c r="HDV1" s="80"/>
      <c r="HDX1" s="81"/>
      <c r="HEC1" s="80"/>
      <c r="HEQ1" s="80"/>
      <c r="HES1" s="81"/>
      <c r="HEX1" s="80"/>
      <c r="HFL1" s="80"/>
      <c r="HFN1" s="81"/>
      <c r="HFS1" s="80"/>
      <c r="HGG1" s="80"/>
      <c r="HGI1" s="81"/>
      <c r="HGN1" s="80"/>
      <c r="HHB1" s="80"/>
      <c r="HHD1" s="81"/>
      <c r="HHI1" s="80"/>
      <c r="HHW1" s="80"/>
      <c r="HHY1" s="81"/>
      <c r="HID1" s="80"/>
      <c r="HIR1" s="80"/>
      <c r="HIT1" s="81"/>
      <c r="HIY1" s="80"/>
      <c r="HJM1" s="80"/>
      <c r="HJO1" s="81"/>
      <c r="HJT1" s="80"/>
      <c r="HKH1" s="80"/>
      <c r="HKJ1" s="81"/>
      <c r="HKO1" s="80"/>
      <c r="HLC1" s="80"/>
      <c r="HLE1" s="81"/>
      <c r="HLJ1" s="80"/>
      <c r="HLX1" s="80"/>
      <c r="HLZ1" s="81"/>
      <c r="HME1" s="80"/>
      <c r="HMS1" s="80"/>
      <c r="HMU1" s="81"/>
      <c r="HMZ1" s="80"/>
      <c r="HNN1" s="80"/>
      <c r="HNP1" s="81"/>
      <c r="HNU1" s="80"/>
      <c r="HOI1" s="80"/>
      <c r="HOK1" s="81"/>
      <c r="HOP1" s="80"/>
      <c r="HPD1" s="80"/>
      <c r="HPF1" s="81"/>
      <c r="HPK1" s="80"/>
      <c r="HPY1" s="80"/>
      <c r="HQA1" s="81"/>
      <c r="HQF1" s="80"/>
      <c r="HQT1" s="80"/>
      <c r="HQV1" s="81"/>
      <c r="HRA1" s="80"/>
      <c r="HRO1" s="80"/>
      <c r="HRQ1" s="81"/>
      <c r="HRV1" s="80"/>
      <c r="HSJ1" s="80"/>
      <c r="HSL1" s="81"/>
      <c r="HSQ1" s="80"/>
      <c r="HTE1" s="80"/>
      <c r="HTG1" s="81"/>
      <c r="HTL1" s="80"/>
      <c r="HTZ1" s="80"/>
      <c r="HUB1" s="81"/>
      <c r="HUG1" s="80"/>
      <c r="HUU1" s="80"/>
      <c r="HUW1" s="81"/>
      <c r="HVB1" s="80"/>
      <c r="HVP1" s="80"/>
      <c r="HVR1" s="81"/>
      <c r="HVW1" s="80"/>
      <c r="HWK1" s="80"/>
      <c r="HWM1" s="81"/>
      <c r="HWR1" s="80"/>
      <c r="HXF1" s="80"/>
      <c r="HXH1" s="81"/>
      <c r="HXM1" s="80"/>
      <c r="HYA1" s="80"/>
      <c r="HYC1" s="81"/>
      <c r="HYH1" s="80"/>
      <c r="HYV1" s="80"/>
      <c r="HYX1" s="81"/>
      <c r="HZC1" s="80"/>
      <c r="HZQ1" s="80"/>
      <c r="HZS1" s="81"/>
      <c r="HZX1" s="80"/>
      <c r="IAL1" s="80"/>
      <c r="IAN1" s="81"/>
      <c r="IAS1" s="80"/>
      <c r="IBG1" s="80"/>
      <c r="IBI1" s="81"/>
      <c r="IBN1" s="80"/>
      <c r="ICB1" s="80"/>
      <c r="ICD1" s="81"/>
      <c r="ICI1" s="80"/>
      <c r="ICW1" s="80"/>
      <c r="ICY1" s="81"/>
      <c r="IDD1" s="80"/>
      <c r="IDR1" s="80"/>
      <c r="IDT1" s="81"/>
      <c r="IDY1" s="80"/>
      <c r="IEM1" s="80"/>
      <c r="IEO1" s="81"/>
      <c r="IET1" s="80"/>
      <c r="IFH1" s="80"/>
      <c r="IFJ1" s="81"/>
      <c r="IFO1" s="80"/>
      <c r="IGC1" s="80"/>
      <c r="IGE1" s="81"/>
      <c r="IGJ1" s="80"/>
      <c r="IGX1" s="80"/>
      <c r="IGZ1" s="81"/>
      <c r="IHE1" s="80"/>
      <c r="IHS1" s="80"/>
      <c r="IHU1" s="81"/>
      <c r="IHZ1" s="80"/>
      <c r="IIN1" s="80"/>
      <c r="IIP1" s="81"/>
      <c r="IIU1" s="80"/>
      <c r="IJI1" s="80"/>
      <c r="IJK1" s="81"/>
      <c r="IJP1" s="80"/>
      <c r="IKD1" s="80"/>
      <c r="IKF1" s="81"/>
      <c r="IKK1" s="80"/>
      <c r="IKY1" s="80"/>
      <c r="ILA1" s="81"/>
      <c r="ILF1" s="80"/>
      <c r="ILT1" s="80"/>
      <c r="ILV1" s="81"/>
      <c r="IMA1" s="80"/>
      <c r="IMO1" s="80"/>
      <c r="IMQ1" s="81"/>
      <c r="IMV1" s="80"/>
      <c r="INJ1" s="80"/>
      <c r="INL1" s="81"/>
      <c r="INQ1" s="80"/>
      <c r="IOE1" s="80"/>
      <c r="IOG1" s="81"/>
      <c r="IOL1" s="80"/>
      <c r="IOZ1" s="80"/>
      <c r="IPB1" s="81"/>
      <c r="IPG1" s="80"/>
      <c r="IPU1" s="80"/>
      <c r="IPW1" s="81"/>
      <c r="IQB1" s="80"/>
      <c r="IQP1" s="80"/>
      <c r="IQR1" s="81"/>
      <c r="IQW1" s="80"/>
      <c r="IRK1" s="80"/>
      <c r="IRM1" s="81"/>
      <c r="IRR1" s="80"/>
      <c r="ISF1" s="80"/>
      <c r="ISH1" s="81"/>
      <c r="ISM1" s="80"/>
      <c r="ITA1" s="80"/>
      <c r="ITC1" s="81"/>
      <c r="ITH1" s="80"/>
      <c r="ITV1" s="80"/>
      <c r="ITX1" s="81"/>
      <c r="IUC1" s="80"/>
      <c r="IUQ1" s="80"/>
      <c r="IUS1" s="81"/>
      <c r="IUX1" s="80"/>
      <c r="IVL1" s="80"/>
      <c r="IVN1" s="81"/>
      <c r="IVS1" s="80"/>
      <c r="IWG1" s="80"/>
      <c r="IWI1" s="81"/>
      <c r="IWN1" s="80"/>
      <c r="IXB1" s="80"/>
      <c r="IXD1" s="81"/>
      <c r="IXI1" s="80"/>
      <c r="IXW1" s="80"/>
      <c r="IXY1" s="81"/>
      <c r="IYD1" s="80"/>
      <c r="IYR1" s="80"/>
      <c r="IYT1" s="81"/>
      <c r="IYY1" s="80"/>
      <c r="IZM1" s="80"/>
      <c r="IZO1" s="81"/>
      <c r="IZT1" s="80"/>
      <c r="JAH1" s="80"/>
      <c r="JAJ1" s="81"/>
      <c r="JAO1" s="80"/>
      <c r="JBC1" s="80"/>
      <c r="JBE1" s="81"/>
      <c r="JBJ1" s="80"/>
      <c r="JBX1" s="80"/>
      <c r="JBZ1" s="81"/>
      <c r="JCE1" s="80"/>
      <c r="JCS1" s="80"/>
      <c r="JCU1" s="81"/>
      <c r="JCZ1" s="80"/>
      <c r="JDN1" s="80"/>
      <c r="JDP1" s="81"/>
      <c r="JDU1" s="80"/>
      <c r="JEI1" s="80"/>
      <c r="JEK1" s="81"/>
      <c r="JEP1" s="80"/>
      <c r="JFD1" s="80"/>
      <c r="JFF1" s="81"/>
      <c r="JFK1" s="80"/>
      <c r="JFY1" s="80"/>
      <c r="JGA1" s="81"/>
      <c r="JGF1" s="80"/>
      <c r="JGT1" s="80"/>
      <c r="JGV1" s="81"/>
      <c r="JHA1" s="80"/>
      <c r="JHO1" s="80"/>
      <c r="JHQ1" s="81"/>
      <c r="JHV1" s="80"/>
      <c r="JIJ1" s="80"/>
      <c r="JIL1" s="81"/>
      <c r="JIQ1" s="80"/>
      <c r="JJE1" s="80"/>
      <c r="JJG1" s="81"/>
      <c r="JJL1" s="80"/>
      <c r="JJZ1" s="80"/>
      <c r="JKB1" s="81"/>
      <c r="JKG1" s="80"/>
      <c r="JKU1" s="80"/>
      <c r="JKW1" s="81"/>
      <c r="JLB1" s="80"/>
      <c r="JLP1" s="80"/>
      <c r="JLR1" s="81"/>
      <c r="JLW1" s="80"/>
      <c r="JMK1" s="80"/>
      <c r="JMM1" s="81"/>
      <c r="JMR1" s="80"/>
      <c r="JNF1" s="80"/>
      <c r="JNH1" s="81"/>
      <c r="JNM1" s="80"/>
      <c r="JOA1" s="80"/>
      <c r="JOC1" s="81"/>
      <c r="JOH1" s="80"/>
      <c r="JOV1" s="80"/>
      <c r="JOX1" s="81"/>
      <c r="JPC1" s="80"/>
      <c r="JPQ1" s="80"/>
      <c r="JPS1" s="81"/>
      <c r="JPX1" s="80"/>
      <c r="JQL1" s="80"/>
      <c r="JQN1" s="81"/>
      <c r="JQS1" s="80"/>
      <c r="JRG1" s="80"/>
      <c r="JRI1" s="81"/>
      <c r="JRN1" s="80"/>
      <c r="JSB1" s="80"/>
      <c r="JSD1" s="81"/>
      <c r="JSI1" s="80"/>
      <c r="JSW1" s="80"/>
      <c r="JSY1" s="81"/>
      <c r="JTD1" s="80"/>
      <c r="JTR1" s="80"/>
      <c r="JTT1" s="81"/>
      <c r="JTY1" s="80"/>
      <c r="JUM1" s="80"/>
      <c r="JUO1" s="81"/>
      <c r="JUT1" s="80"/>
      <c r="JVH1" s="80"/>
      <c r="JVJ1" s="81"/>
      <c r="JVO1" s="80"/>
      <c r="JWC1" s="80"/>
      <c r="JWE1" s="81"/>
      <c r="JWJ1" s="80"/>
      <c r="JWX1" s="80"/>
      <c r="JWZ1" s="81"/>
      <c r="JXE1" s="80"/>
      <c r="JXS1" s="80"/>
      <c r="JXU1" s="81"/>
      <c r="JXZ1" s="80"/>
      <c r="JYN1" s="80"/>
      <c r="JYP1" s="81"/>
      <c r="JYU1" s="80"/>
      <c r="JZI1" s="80"/>
      <c r="JZK1" s="81"/>
      <c r="JZP1" s="80"/>
      <c r="KAD1" s="80"/>
      <c r="KAF1" s="81"/>
      <c r="KAK1" s="80"/>
      <c r="KAY1" s="80"/>
      <c r="KBA1" s="81"/>
      <c r="KBF1" s="80"/>
      <c r="KBT1" s="80"/>
      <c r="KBV1" s="81"/>
      <c r="KCA1" s="80"/>
      <c r="KCO1" s="80"/>
      <c r="KCQ1" s="81"/>
      <c r="KCV1" s="80"/>
      <c r="KDJ1" s="80"/>
      <c r="KDL1" s="81"/>
      <c r="KDQ1" s="80"/>
      <c r="KEE1" s="80"/>
      <c r="KEG1" s="81"/>
      <c r="KEL1" s="80"/>
      <c r="KEZ1" s="80"/>
      <c r="KFB1" s="81"/>
      <c r="KFG1" s="80"/>
      <c r="KFU1" s="80"/>
      <c r="KFW1" s="81"/>
      <c r="KGB1" s="80"/>
      <c r="KGP1" s="80"/>
      <c r="KGR1" s="81"/>
      <c r="KGW1" s="80"/>
      <c r="KHK1" s="80"/>
      <c r="KHM1" s="81"/>
      <c r="KHR1" s="80"/>
      <c r="KIF1" s="80"/>
      <c r="KIH1" s="81"/>
      <c r="KIM1" s="80"/>
      <c r="KJA1" s="80"/>
      <c r="KJC1" s="81"/>
      <c r="KJH1" s="80"/>
      <c r="KJV1" s="80"/>
      <c r="KJX1" s="81"/>
      <c r="KKC1" s="80"/>
      <c r="KKQ1" s="80"/>
      <c r="KKS1" s="81"/>
      <c r="KKX1" s="80"/>
      <c r="KLL1" s="80"/>
      <c r="KLN1" s="81"/>
      <c r="KLS1" s="80"/>
      <c r="KMG1" s="80"/>
      <c r="KMI1" s="81"/>
      <c r="KMN1" s="80"/>
      <c r="KNB1" s="80"/>
      <c r="KND1" s="81"/>
      <c r="KNI1" s="80"/>
      <c r="KNW1" s="80"/>
      <c r="KNY1" s="81"/>
      <c r="KOD1" s="80"/>
      <c r="KOR1" s="80"/>
      <c r="KOT1" s="81"/>
      <c r="KOY1" s="80"/>
      <c r="KPM1" s="80"/>
      <c r="KPO1" s="81"/>
      <c r="KPT1" s="80"/>
      <c r="KQH1" s="80"/>
      <c r="KQJ1" s="81"/>
      <c r="KQO1" s="80"/>
      <c r="KRC1" s="80"/>
      <c r="KRE1" s="81"/>
      <c r="KRJ1" s="80"/>
      <c r="KRX1" s="80"/>
      <c r="KRZ1" s="81"/>
      <c r="KSE1" s="80"/>
      <c r="KSS1" s="80"/>
      <c r="KSU1" s="81"/>
      <c r="KSZ1" s="80"/>
      <c r="KTN1" s="80"/>
      <c r="KTP1" s="81"/>
      <c r="KTU1" s="80"/>
      <c r="KUI1" s="80"/>
      <c r="KUK1" s="81"/>
      <c r="KUP1" s="80"/>
      <c r="KVD1" s="80"/>
      <c r="KVF1" s="81"/>
      <c r="KVK1" s="80"/>
      <c r="KVY1" s="80"/>
      <c r="KWA1" s="81"/>
      <c r="KWF1" s="80"/>
      <c r="KWT1" s="80"/>
      <c r="KWV1" s="81"/>
      <c r="KXA1" s="80"/>
      <c r="KXO1" s="80"/>
      <c r="KXQ1" s="81"/>
      <c r="KXV1" s="80"/>
      <c r="KYJ1" s="80"/>
      <c r="KYL1" s="81"/>
      <c r="KYQ1" s="80"/>
      <c r="KZE1" s="80"/>
      <c r="KZG1" s="81"/>
      <c r="KZL1" s="80"/>
      <c r="KZZ1" s="80"/>
      <c r="LAB1" s="81"/>
      <c r="LAG1" s="80"/>
      <c r="LAU1" s="80"/>
      <c r="LAW1" s="81"/>
      <c r="LBB1" s="80"/>
      <c r="LBP1" s="80"/>
      <c r="LBR1" s="81"/>
      <c r="LBW1" s="80"/>
      <c r="LCK1" s="80"/>
      <c r="LCM1" s="81"/>
      <c r="LCR1" s="80"/>
      <c r="LDF1" s="80"/>
      <c r="LDH1" s="81"/>
      <c r="LDM1" s="80"/>
      <c r="LEA1" s="80"/>
      <c r="LEC1" s="81"/>
      <c r="LEH1" s="80"/>
      <c r="LEV1" s="80"/>
      <c r="LEX1" s="81"/>
      <c r="LFC1" s="80"/>
      <c r="LFQ1" s="80"/>
      <c r="LFS1" s="81"/>
      <c r="LFX1" s="80"/>
      <c r="LGL1" s="80"/>
      <c r="LGN1" s="81"/>
      <c r="LGS1" s="80"/>
      <c r="LHG1" s="80"/>
      <c r="LHI1" s="81"/>
      <c r="LHN1" s="80"/>
      <c r="LIB1" s="80"/>
      <c r="LID1" s="81"/>
      <c r="LII1" s="80"/>
      <c r="LIW1" s="80"/>
      <c r="LIY1" s="81"/>
      <c r="LJD1" s="80"/>
      <c r="LJR1" s="80"/>
      <c r="LJT1" s="81"/>
      <c r="LJY1" s="80"/>
      <c r="LKM1" s="80"/>
      <c r="LKO1" s="81"/>
      <c r="LKT1" s="80"/>
      <c r="LLH1" s="80"/>
      <c r="LLJ1" s="81"/>
      <c r="LLO1" s="80"/>
      <c r="LMC1" s="80"/>
      <c r="LME1" s="81"/>
      <c r="LMJ1" s="80"/>
      <c r="LMX1" s="80"/>
      <c r="LMZ1" s="81"/>
      <c r="LNE1" s="80"/>
      <c r="LNS1" s="80"/>
      <c r="LNU1" s="81"/>
      <c r="LNZ1" s="80"/>
      <c r="LON1" s="80"/>
      <c r="LOP1" s="81"/>
      <c r="LOU1" s="80"/>
      <c r="LPI1" s="80"/>
      <c r="LPK1" s="81"/>
      <c r="LPP1" s="80"/>
      <c r="LQD1" s="80"/>
      <c r="LQF1" s="81"/>
      <c r="LQK1" s="80"/>
      <c r="LQY1" s="80"/>
      <c r="LRA1" s="81"/>
      <c r="LRF1" s="80"/>
      <c r="LRT1" s="80"/>
      <c r="LRV1" s="81"/>
      <c r="LSA1" s="80"/>
      <c r="LSO1" s="80"/>
      <c r="LSQ1" s="81"/>
      <c r="LSV1" s="80"/>
      <c r="LTJ1" s="80"/>
      <c r="LTL1" s="81"/>
      <c r="LTQ1" s="80"/>
      <c r="LUE1" s="80"/>
      <c r="LUG1" s="81"/>
      <c r="LUL1" s="80"/>
      <c r="LUZ1" s="80"/>
      <c r="LVB1" s="81"/>
      <c r="LVG1" s="80"/>
      <c r="LVU1" s="80"/>
      <c r="LVW1" s="81"/>
      <c r="LWB1" s="80"/>
      <c r="LWP1" s="80"/>
      <c r="LWR1" s="81"/>
      <c r="LWW1" s="80"/>
      <c r="LXK1" s="80"/>
      <c r="LXM1" s="81"/>
      <c r="LXR1" s="80"/>
      <c r="LYF1" s="80"/>
      <c r="LYH1" s="81"/>
      <c r="LYM1" s="80"/>
      <c r="LZA1" s="80"/>
      <c r="LZC1" s="81"/>
      <c r="LZH1" s="80"/>
      <c r="LZV1" s="80"/>
      <c r="LZX1" s="81"/>
      <c r="MAC1" s="80"/>
      <c r="MAQ1" s="80"/>
      <c r="MAS1" s="81"/>
      <c r="MAX1" s="80"/>
      <c r="MBL1" s="80"/>
      <c r="MBN1" s="81"/>
      <c r="MBS1" s="80"/>
      <c r="MCG1" s="80"/>
      <c r="MCI1" s="81"/>
      <c r="MCN1" s="80"/>
      <c r="MDB1" s="80"/>
      <c r="MDD1" s="81"/>
      <c r="MDI1" s="80"/>
      <c r="MDW1" s="80"/>
      <c r="MDY1" s="81"/>
      <c r="MED1" s="80"/>
      <c r="MER1" s="80"/>
      <c r="MET1" s="81"/>
      <c r="MEY1" s="80"/>
      <c r="MFM1" s="80"/>
      <c r="MFO1" s="81"/>
      <c r="MFT1" s="80"/>
      <c r="MGH1" s="80"/>
      <c r="MGJ1" s="81"/>
      <c r="MGO1" s="80"/>
      <c r="MHC1" s="80"/>
      <c r="MHE1" s="81"/>
      <c r="MHJ1" s="80"/>
      <c r="MHX1" s="80"/>
      <c r="MHZ1" s="81"/>
      <c r="MIE1" s="80"/>
      <c r="MIS1" s="80"/>
      <c r="MIU1" s="81"/>
      <c r="MIZ1" s="80"/>
      <c r="MJN1" s="80"/>
      <c r="MJP1" s="81"/>
      <c r="MJU1" s="80"/>
      <c r="MKI1" s="80"/>
      <c r="MKK1" s="81"/>
      <c r="MKP1" s="80"/>
      <c r="MLD1" s="80"/>
      <c r="MLF1" s="81"/>
      <c r="MLK1" s="80"/>
      <c r="MLY1" s="80"/>
      <c r="MMA1" s="81"/>
      <c r="MMF1" s="80"/>
      <c r="MMT1" s="80"/>
      <c r="MMV1" s="81"/>
      <c r="MNA1" s="80"/>
      <c r="MNO1" s="80"/>
      <c r="MNQ1" s="81"/>
      <c r="MNV1" s="80"/>
      <c r="MOJ1" s="80"/>
      <c r="MOL1" s="81"/>
      <c r="MOQ1" s="80"/>
      <c r="MPE1" s="80"/>
      <c r="MPG1" s="81"/>
      <c r="MPL1" s="80"/>
      <c r="MPZ1" s="80"/>
      <c r="MQB1" s="81"/>
      <c r="MQG1" s="80"/>
      <c r="MQU1" s="80"/>
      <c r="MQW1" s="81"/>
      <c r="MRB1" s="80"/>
      <c r="MRP1" s="80"/>
      <c r="MRR1" s="81"/>
      <c r="MRW1" s="80"/>
      <c r="MSK1" s="80"/>
      <c r="MSM1" s="81"/>
      <c r="MSR1" s="80"/>
      <c r="MTF1" s="80"/>
      <c r="MTH1" s="81"/>
      <c r="MTM1" s="80"/>
      <c r="MUA1" s="80"/>
      <c r="MUC1" s="81"/>
      <c r="MUH1" s="80"/>
      <c r="MUV1" s="80"/>
      <c r="MUX1" s="81"/>
      <c r="MVC1" s="80"/>
      <c r="MVQ1" s="80"/>
      <c r="MVS1" s="81"/>
      <c r="MVX1" s="80"/>
      <c r="MWL1" s="80"/>
      <c r="MWN1" s="81"/>
      <c r="MWS1" s="80"/>
      <c r="MXG1" s="80"/>
      <c r="MXI1" s="81"/>
      <c r="MXN1" s="80"/>
      <c r="MYB1" s="80"/>
      <c r="MYD1" s="81"/>
      <c r="MYI1" s="80"/>
      <c r="MYW1" s="80"/>
      <c r="MYY1" s="81"/>
      <c r="MZD1" s="80"/>
      <c r="MZR1" s="80"/>
      <c r="MZT1" s="81"/>
      <c r="MZY1" s="80"/>
      <c r="NAM1" s="80"/>
      <c r="NAO1" s="81"/>
      <c r="NAT1" s="80"/>
      <c r="NBH1" s="80"/>
      <c r="NBJ1" s="81"/>
      <c r="NBO1" s="80"/>
      <c r="NCC1" s="80"/>
      <c r="NCE1" s="81"/>
      <c r="NCJ1" s="80"/>
      <c r="NCX1" s="80"/>
      <c r="NCZ1" s="81"/>
      <c r="NDE1" s="80"/>
      <c r="NDS1" s="80"/>
      <c r="NDU1" s="81"/>
      <c r="NDZ1" s="80"/>
      <c r="NEN1" s="80"/>
      <c r="NEP1" s="81"/>
      <c r="NEU1" s="80"/>
      <c r="NFI1" s="80"/>
      <c r="NFK1" s="81"/>
      <c r="NFP1" s="80"/>
      <c r="NGD1" s="80"/>
      <c r="NGF1" s="81"/>
      <c r="NGK1" s="80"/>
      <c r="NGY1" s="80"/>
      <c r="NHA1" s="81"/>
      <c r="NHF1" s="80"/>
      <c r="NHT1" s="80"/>
      <c r="NHV1" s="81"/>
      <c r="NIA1" s="80"/>
      <c r="NIO1" s="80"/>
      <c r="NIQ1" s="81"/>
      <c r="NIV1" s="80"/>
      <c r="NJJ1" s="80"/>
      <c r="NJL1" s="81"/>
      <c r="NJQ1" s="80"/>
      <c r="NKE1" s="80"/>
      <c r="NKG1" s="81"/>
      <c r="NKL1" s="80"/>
      <c r="NKZ1" s="80"/>
      <c r="NLB1" s="81"/>
      <c r="NLG1" s="80"/>
      <c r="NLU1" s="80"/>
      <c r="NLW1" s="81"/>
      <c r="NMB1" s="80"/>
      <c r="NMP1" s="80"/>
      <c r="NMR1" s="81"/>
      <c r="NMW1" s="80"/>
      <c r="NNK1" s="80"/>
      <c r="NNM1" s="81"/>
      <c r="NNR1" s="80"/>
      <c r="NOF1" s="80"/>
      <c r="NOH1" s="81"/>
      <c r="NOM1" s="80"/>
      <c r="NPA1" s="80"/>
      <c r="NPC1" s="81"/>
      <c r="NPH1" s="80"/>
      <c r="NPV1" s="80"/>
      <c r="NPX1" s="81"/>
      <c r="NQC1" s="80"/>
      <c r="NQQ1" s="80"/>
      <c r="NQS1" s="81"/>
      <c r="NQX1" s="80"/>
      <c r="NRL1" s="80"/>
      <c r="NRN1" s="81"/>
      <c r="NRS1" s="80"/>
      <c r="NSG1" s="80"/>
      <c r="NSI1" s="81"/>
      <c r="NSN1" s="80"/>
      <c r="NTB1" s="80"/>
      <c r="NTD1" s="81"/>
      <c r="NTI1" s="80"/>
      <c r="NTW1" s="80"/>
      <c r="NTY1" s="81"/>
      <c r="NUD1" s="80"/>
      <c r="NUR1" s="80"/>
      <c r="NUT1" s="81"/>
      <c r="NUY1" s="80"/>
      <c r="NVM1" s="80"/>
      <c r="NVO1" s="81"/>
      <c r="NVT1" s="80"/>
      <c r="NWH1" s="80"/>
      <c r="NWJ1" s="81"/>
      <c r="NWO1" s="80"/>
      <c r="NXC1" s="80"/>
      <c r="NXE1" s="81"/>
      <c r="NXJ1" s="80"/>
      <c r="NXX1" s="80"/>
      <c r="NXZ1" s="81"/>
      <c r="NYE1" s="80"/>
      <c r="NYS1" s="80"/>
      <c r="NYU1" s="81"/>
      <c r="NYZ1" s="80"/>
      <c r="NZN1" s="80"/>
      <c r="NZP1" s="81"/>
      <c r="NZU1" s="80"/>
      <c r="OAI1" s="80"/>
      <c r="OAK1" s="81"/>
      <c r="OAP1" s="80"/>
      <c r="OBD1" s="80"/>
      <c r="OBF1" s="81"/>
      <c r="OBK1" s="80"/>
      <c r="OBY1" s="80"/>
      <c r="OCA1" s="81"/>
      <c r="OCF1" s="80"/>
      <c r="OCT1" s="80"/>
      <c r="OCV1" s="81"/>
      <c r="ODA1" s="80"/>
      <c r="ODO1" s="80"/>
      <c r="ODQ1" s="81"/>
      <c r="ODV1" s="80"/>
      <c r="OEJ1" s="80"/>
      <c r="OEL1" s="81"/>
      <c r="OEQ1" s="80"/>
      <c r="OFE1" s="80"/>
      <c r="OFG1" s="81"/>
      <c r="OFL1" s="80"/>
      <c r="OFZ1" s="80"/>
      <c r="OGB1" s="81"/>
      <c r="OGG1" s="80"/>
      <c r="OGU1" s="80"/>
      <c r="OGW1" s="81"/>
      <c r="OHB1" s="80"/>
      <c r="OHP1" s="80"/>
      <c r="OHR1" s="81"/>
      <c r="OHW1" s="80"/>
      <c r="OIK1" s="80"/>
      <c r="OIM1" s="81"/>
      <c r="OIR1" s="80"/>
      <c r="OJF1" s="80"/>
      <c r="OJH1" s="81"/>
      <c r="OJM1" s="80"/>
      <c r="OKA1" s="80"/>
      <c r="OKC1" s="81"/>
      <c r="OKH1" s="80"/>
      <c r="OKV1" s="80"/>
      <c r="OKX1" s="81"/>
      <c r="OLC1" s="80"/>
      <c r="OLQ1" s="80"/>
      <c r="OLS1" s="81"/>
      <c r="OLX1" s="80"/>
      <c r="OML1" s="80"/>
      <c r="OMN1" s="81"/>
      <c r="OMS1" s="80"/>
      <c r="ONG1" s="80"/>
      <c r="ONI1" s="81"/>
      <c r="ONN1" s="80"/>
      <c r="OOB1" s="80"/>
      <c r="OOD1" s="81"/>
      <c r="OOI1" s="80"/>
      <c r="OOW1" s="80"/>
      <c r="OOY1" s="81"/>
      <c r="OPD1" s="80"/>
      <c r="OPR1" s="80"/>
      <c r="OPT1" s="81"/>
      <c r="OPY1" s="80"/>
      <c r="OQM1" s="80"/>
      <c r="OQO1" s="81"/>
      <c r="OQT1" s="80"/>
      <c r="ORH1" s="80"/>
      <c r="ORJ1" s="81"/>
      <c r="ORO1" s="80"/>
      <c r="OSC1" s="80"/>
      <c r="OSE1" s="81"/>
      <c r="OSJ1" s="80"/>
      <c r="OSX1" s="80"/>
      <c r="OSZ1" s="81"/>
      <c r="OTE1" s="80"/>
      <c r="OTS1" s="80"/>
      <c r="OTU1" s="81"/>
      <c r="OTZ1" s="80"/>
      <c r="OUN1" s="80"/>
      <c r="OUP1" s="81"/>
      <c r="OUU1" s="80"/>
      <c r="OVI1" s="80"/>
      <c r="OVK1" s="81"/>
      <c r="OVP1" s="80"/>
      <c r="OWD1" s="80"/>
      <c r="OWF1" s="81"/>
      <c r="OWK1" s="80"/>
      <c r="OWY1" s="80"/>
      <c r="OXA1" s="81"/>
      <c r="OXF1" s="80"/>
      <c r="OXT1" s="80"/>
      <c r="OXV1" s="81"/>
      <c r="OYA1" s="80"/>
      <c r="OYO1" s="80"/>
      <c r="OYQ1" s="81"/>
      <c r="OYV1" s="80"/>
      <c r="OZJ1" s="80"/>
      <c r="OZL1" s="81"/>
      <c r="OZQ1" s="80"/>
      <c r="PAE1" s="80"/>
      <c r="PAG1" s="81"/>
      <c r="PAL1" s="80"/>
      <c r="PAZ1" s="80"/>
      <c r="PBB1" s="81"/>
      <c r="PBG1" s="80"/>
      <c r="PBU1" s="80"/>
      <c r="PBW1" s="81"/>
      <c r="PCB1" s="80"/>
      <c r="PCP1" s="80"/>
      <c r="PCR1" s="81"/>
      <c r="PCW1" s="80"/>
      <c r="PDK1" s="80"/>
      <c r="PDM1" s="81"/>
      <c r="PDR1" s="80"/>
      <c r="PEF1" s="80"/>
      <c r="PEH1" s="81"/>
      <c r="PEM1" s="80"/>
      <c r="PFA1" s="80"/>
      <c r="PFC1" s="81"/>
      <c r="PFH1" s="80"/>
      <c r="PFV1" s="80"/>
      <c r="PFX1" s="81"/>
      <c r="PGC1" s="80"/>
      <c r="PGQ1" s="80"/>
      <c r="PGS1" s="81"/>
      <c r="PGX1" s="80"/>
      <c r="PHL1" s="80"/>
      <c r="PHN1" s="81"/>
      <c r="PHS1" s="80"/>
      <c r="PIG1" s="80"/>
      <c r="PII1" s="81"/>
      <c r="PIN1" s="80"/>
      <c r="PJB1" s="80"/>
      <c r="PJD1" s="81"/>
      <c r="PJI1" s="80"/>
      <c r="PJW1" s="80"/>
      <c r="PJY1" s="81"/>
      <c r="PKD1" s="80"/>
      <c r="PKR1" s="80"/>
      <c r="PKT1" s="81"/>
      <c r="PKY1" s="80"/>
      <c r="PLM1" s="80"/>
      <c r="PLO1" s="81"/>
      <c r="PLT1" s="80"/>
      <c r="PMH1" s="80"/>
      <c r="PMJ1" s="81"/>
      <c r="PMO1" s="80"/>
      <c r="PNC1" s="80"/>
      <c r="PNE1" s="81"/>
      <c r="PNJ1" s="80"/>
      <c r="PNX1" s="80"/>
      <c r="PNZ1" s="81"/>
      <c r="POE1" s="80"/>
      <c r="POS1" s="80"/>
      <c r="POU1" s="81"/>
      <c r="POZ1" s="80"/>
      <c r="PPN1" s="80"/>
      <c r="PPP1" s="81"/>
      <c r="PPU1" s="80"/>
      <c r="PQI1" s="80"/>
      <c r="PQK1" s="81"/>
      <c r="PQP1" s="80"/>
      <c r="PRD1" s="80"/>
      <c r="PRF1" s="81"/>
      <c r="PRK1" s="80"/>
      <c r="PRY1" s="80"/>
      <c r="PSA1" s="81"/>
      <c r="PSF1" s="80"/>
      <c r="PST1" s="80"/>
      <c r="PSV1" s="81"/>
      <c r="PTA1" s="80"/>
      <c r="PTO1" s="80"/>
      <c r="PTQ1" s="81"/>
      <c r="PTV1" s="80"/>
      <c r="PUJ1" s="80"/>
      <c r="PUL1" s="81"/>
      <c r="PUQ1" s="80"/>
      <c r="PVE1" s="80"/>
      <c r="PVG1" s="81"/>
      <c r="PVL1" s="80"/>
      <c r="PVZ1" s="80"/>
      <c r="PWB1" s="81"/>
      <c r="PWG1" s="80"/>
      <c r="PWU1" s="80"/>
      <c r="PWW1" s="81"/>
      <c r="PXB1" s="80"/>
      <c r="PXP1" s="80"/>
      <c r="PXR1" s="81"/>
      <c r="PXW1" s="80"/>
      <c r="PYK1" s="80"/>
      <c r="PYM1" s="81"/>
      <c r="PYR1" s="80"/>
      <c r="PZF1" s="80"/>
      <c r="PZH1" s="81"/>
      <c r="PZM1" s="80"/>
      <c r="QAA1" s="80"/>
      <c r="QAC1" s="81"/>
      <c r="QAH1" s="80"/>
      <c r="QAV1" s="80"/>
      <c r="QAX1" s="81"/>
      <c r="QBC1" s="80"/>
      <c r="QBQ1" s="80"/>
      <c r="QBS1" s="81"/>
      <c r="QBX1" s="80"/>
      <c r="QCL1" s="80"/>
      <c r="QCN1" s="81"/>
      <c r="QCS1" s="80"/>
      <c r="QDG1" s="80"/>
      <c r="QDI1" s="81"/>
      <c r="QDN1" s="80"/>
      <c r="QEB1" s="80"/>
      <c r="QED1" s="81"/>
      <c r="QEI1" s="80"/>
      <c r="QEW1" s="80"/>
      <c r="QEY1" s="81"/>
      <c r="QFD1" s="80"/>
      <c r="QFR1" s="80"/>
      <c r="QFT1" s="81"/>
      <c r="QFY1" s="80"/>
      <c r="QGM1" s="80"/>
      <c r="QGO1" s="81"/>
      <c r="QGT1" s="80"/>
      <c r="QHH1" s="80"/>
      <c r="QHJ1" s="81"/>
      <c r="QHO1" s="80"/>
      <c r="QIC1" s="80"/>
      <c r="QIE1" s="81"/>
      <c r="QIJ1" s="80"/>
      <c r="QIX1" s="80"/>
      <c r="QIZ1" s="81"/>
      <c r="QJE1" s="80"/>
      <c r="QJS1" s="80"/>
      <c r="QJU1" s="81"/>
      <c r="QJZ1" s="80"/>
      <c r="QKN1" s="80"/>
      <c r="QKP1" s="81"/>
      <c r="QKU1" s="80"/>
      <c r="QLI1" s="80"/>
      <c r="QLK1" s="81"/>
      <c r="QLP1" s="80"/>
      <c r="QMD1" s="80"/>
      <c r="QMF1" s="81"/>
      <c r="QMK1" s="80"/>
      <c r="QMY1" s="80"/>
      <c r="QNA1" s="81"/>
      <c r="QNF1" s="80"/>
      <c r="QNT1" s="80"/>
      <c r="QNV1" s="81"/>
      <c r="QOA1" s="80"/>
      <c r="QOO1" s="80"/>
      <c r="QOQ1" s="81"/>
      <c r="QOV1" s="80"/>
      <c r="QPJ1" s="80"/>
      <c r="QPL1" s="81"/>
      <c r="QPQ1" s="80"/>
      <c r="QQE1" s="80"/>
      <c r="QQG1" s="81"/>
      <c r="QQL1" s="80"/>
      <c r="QQZ1" s="80"/>
      <c r="QRB1" s="81"/>
      <c r="QRG1" s="80"/>
      <c r="QRU1" s="80"/>
      <c r="QRW1" s="81"/>
      <c r="QSB1" s="80"/>
      <c r="QSP1" s="80"/>
      <c r="QSR1" s="81"/>
      <c r="QSW1" s="80"/>
      <c r="QTK1" s="80"/>
      <c r="QTM1" s="81"/>
      <c r="QTR1" s="80"/>
      <c r="QUF1" s="80"/>
      <c r="QUH1" s="81"/>
      <c r="QUM1" s="80"/>
    </row>
    <row r="2" spans="1:1021 1026:2048 2050:3063 3077:4092 4106:5116 5121:6143 6145:7158 7172:8187 8201:9216 9230:10240 10245:11253 11267:12051" ht="19" thickBot="1" x14ac:dyDescent="0.5">
      <c r="C2" s="558" t="s">
        <v>344</v>
      </c>
      <c r="D2" s="272"/>
      <c r="E2" s="265"/>
      <c r="F2" s="357"/>
      <c r="G2" s="265"/>
      <c r="H2" s="265"/>
      <c r="I2" s="265"/>
      <c r="J2" s="265"/>
      <c r="K2" s="265"/>
      <c r="L2" s="265"/>
      <c r="M2" s="365"/>
      <c r="N2" s="265"/>
      <c r="O2" s="265"/>
      <c r="P2" s="265"/>
      <c r="Q2" s="265"/>
      <c r="R2" s="265"/>
      <c r="S2" s="265"/>
      <c r="T2" s="358"/>
      <c r="U2" s="265" t="s">
        <v>294</v>
      </c>
      <c r="V2" s="265"/>
      <c r="W2" s="265"/>
      <c r="X2" s="265"/>
      <c r="Y2" s="265"/>
      <c r="Z2" s="358"/>
      <c r="AA2" s="265"/>
      <c r="AB2" s="265"/>
      <c r="AC2" s="265"/>
      <c r="AD2" s="265"/>
      <c r="AE2" s="265"/>
      <c r="AF2" s="358"/>
      <c r="AG2" s="265"/>
      <c r="AH2" s="265"/>
      <c r="AI2" s="265"/>
      <c r="AJ2" s="265"/>
      <c r="AK2" s="272"/>
      <c r="AL2" s="428"/>
      <c r="AM2" s="416"/>
      <c r="AN2" s="358"/>
      <c r="AO2" s="358"/>
      <c r="AP2" s="265"/>
      <c r="AQ2" s="265"/>
      <c r="AR2" s="265"/>
      <c r="AS2" s="265"/>
      <c r="AT2" s="265"/>
      <c r="AU2" s="358"/>
      <c r="AV2" s="265"/>
      <c r="AW2" s="265"/>
      <c r="AX2" s="265"/>
      <c r="AY2" s="265"/>
      <c r="AZ2" s="358"/>
      <c r="BA2" s="265"/>
      <c r="BB2" s="265"/>
      <c r="BC2" s="265"/>
      <c r="BD2" s="265"/>
      <c r="BE2" s="265"/>
      <c r="BF2" s="358"/>
      <c r="BG2" s="265"/>
      <c r="BH2" s="265"/>
      <c r="BI2" s="265"/>
      <c r="BJ2" s="265"/>
      <c r="BK2" s="265"/>
      <c r="BL2" s="358"/>
      <c r="BM2" s="265"/>
      <c r="BN2" s="265"/>
      <c r="BO2" s="265"/>
      <c r="BP2" s="265"/>
      <c r="BQ2" s="272"/>
      <c r="BR2" s="416"/>
      <c r="CJ2" s="75"/>
      <c r="DE2" s="75"/>
      <c r="DZ2" s="75"/>
      <c r="EU2" s="75"/>
      <c r="FP2" s="75"/>
      <c r="GK2" s="75"/>
      <c r="HF2" s="75"/>
      <c r="IA2" s="75"/>
      <c r="IV2" s="75"/>
      <c r="JQ2" s="75"/>
      <c r="KL2" s="75"/>
      <c r="LG2" s="75"/>
      <c r="MB2" s="75"/>
      <c r="MW2" s="75"/>
      <c r="OA2" s="75"/>
      <c r="OV2" s="75"/>
      <c r="PQ2" s="75"/>
      <c r="QL2" s="75"/>
      <c r="RG2" s="75"/>
      <c r="SB2" s="75"/>
      <c r="SW2" s="75"/>
      <c r="TR2" s="75"/>
      <c r="UM2" s="75"/>
      <c r="VH2" s="75"/>
      <c r="WC2" s="75"/>
      <c r="WX2" s="75"/>
      <c r="XS2" s="75"/>
      <c r="YN2" s="75"/>
      <c r="ZI2" s="75"/>
      <c r="AAD2" s="75"/>
      <c r="AAY2" s="75"/>
      <c r="ABT2" s="75"/>
      <c r="ACO2" s="75"/>
      <c r="ADJ2" s="75"/>
      <c r="AEE2" s="75"/>
      <c r="AEZ2" s="75"/>
      <c r="AFU2" s="75"/>
      <c r="AGP2" s="75"/>
      <c r="AHK2" s="75"/>
      <c r="AIF2" s="75"/>
      <c r="AJA2" s="75"/>
      <c r="AJV2" s="75"/>
      <c r="AKQ2" s="75"/>
      <c r="ALL2" s="75"/>
      <c r="AMG2" s="75"/>
      <c r="ANB2" s="75"/>
      <c r="ANW2" s="75"/>
      <c r="AOR2" s="75"/>
      <c r="APM2" s="75"/>
      <c r="AQH2" s="75"/>
      <c r="ARC2" s="75"/>
      <c r="ARX2" s="75"/>
      <c r="ASS2" s="75"/>
      <c r="ATN2" s="75"/>
      <c r="AUI2" s="75"/>
      <c r="AVD2" s="75"/>
      <c r="AVY2" s="75"/>
      <c r="AWT2" s="75"/>
      <c r="AXO2" s="75"/>
      <c r="AYJ2" s="75"/>
      <c r="AZE2" s="75"/>
      <c r="AZZ2" s="75"/>
      <c r="BAU2" s="75"/>
      <c r="BBP2" s="75"/>
      <c r="BCK2" s="75"/>
      <c r="BDF2" s="75"/>
      <c r="BEA2" s="75"/>
      <c r="BEV2" s="75"/>
      <c r="BFQ2" s="75"/>
      <c r="BGL2" s="75"/>
      <c r="BHG2" s="75"/>
      <c r="BIB2" s="75"/>
      <c r="BIW2" s="75"/>
      <c r="BJR2" s="75"/>
      <c r="BKM2" s="75"/>
      <c r="BLH2" s="75"/>
      <c r="BMC2" s="75"/>
      <c r="BMX2" s="75"/>
      <c r="BNS2" s="75"/>
      <c r="BON2" s="75"/>
      <c r="BPI2" s="75"/>
      <c r="BQD2" s="75"/>
      <c r="BQY2" s="75"/>
      <c r="BRT2" s="75"/>
      <c r="BSO2" s="75"/>
      <c r="BTJ2" s="75"/>
      <c r="BUE2" s="75"/>
      <c r="BUZ2" s="75"/>
      <c r="BVU2" s="75"/>
      <c r="BWP2" s="75"/>
      <c r="BXK2" s="75"/>
      <c r="BYF2" s="75"/>
      <c r="BZA2" s="75"/>
      <c r="BZV2" s="75"/>
      <c r="CAQ2" s="75"/>
      <c r="CBL2" s="75"/>
      <c r="CCG2" s="75"/>
      <c r="CDB2" s="75"/>
      <c r="CDW2" s="75"/>
      <c r="CER2" s="75"/>
      <c r="CFM2" s="75"/>
      <c r="CGH2" s="75"/>
      <c r="CHC2" s="75"/>
      <c r="CHX2" s="75"/>
      <c r="CIS2" s="75"/>
      <c r="CJN2" s="75"/>
      <c r="CKI2" s="75"/>
      <c r="CLD2" s="75"/>
      <c r="CLY2" s="75"/>
      <c r="CMT2" s="75"/>
      <c r="CNO2" s="75"/>
      <c r="COJ2" s="75"/>
      <c r="CPE2" s="75"/>
      <c r="CPZ2" s="75"/>
      <c r="CQU2" s="75"/>
      <c r="CRP2" s="75"/>
      <c r="CSK2" s="75"/>
      <c r="CTF2" s="75"/>
      <c r="CUA2" s="75"/>
      <c r="CUV2" s="75"/>
      <c r="CVQ2" s="75"/>
      <c r="CWL2" s="75"/>
      <c r="CXG2" s="75"/>
      <c r="CYB2" s="75"/>
      <c r="CYW2" s="75"/>
      <c r="CZR2" s="75"/>
      <c r="DAM2" s="75"/>
      <c r="DBH2" s="75"/>
      <c r="DCC2" s="75"/>
      <c r="DCX2" s="75"/>
      <c r="DDS2" s="75"/>
      <c r="DEN2" s="75"/>
      <c r="DFI2" s="75"/>
      <c r="DGD2" s="75"/>
      <c r="DGY2" s="75"/>
      <c r="DHT2" s="75"/>
      <c r="DIO2" s="75"/>
      <c r="DJJ2" s="75"/>
      <c r="DKE2" s="75"/>
      <c r="DKZ2" s="75"/>
      <c r="DLU2" s="75"/>
      <c r="DMP2" s="75"/>
      <c r="DNK2" s="75"/>
      <c r="DOF2" s="75"/>
      <c r="DPA2" s="75"/>
      <c r="DPV2" s="75"/>
      <c r="DQQ2" s="75"/>
      <c r="DRL2" s="75"/>
      <c r="DSG2" s="75"/>
      <c r="DTB2" s="75"/>
      <c r="DTW2" s="75"/>
      <c r="DUR2" s="75"/>
      <c r="DVM2" s="75"/>
      <c r="DWH2" s="75"/>
      <c r="DXC2" s="75"/>
      <c r="DXX2" s="75"/>
      <c r="DYS2" s="75"/>
      <c r="DZN2" s="75"/>
      <c r="EAI2" s="75"/>
      <c r="EBD2" s="75"/>
      <c r="EBY2" s="75"/>
      <c r="ECT2" s="75"/>
      <c r="EDO2" s="75"/>
      <c r="EEJ2" s="75"/>
      <c r="EFE2" s="75"/>
      <c r="EFZ2" s="75"/>
      <c r="EGU2" s="75"/>
      <c r="EHP2" s="75"/>
      <c r="EIK2" s="75"/>
      <c r="EJF2" s="75"/>
      <c r="EKA2" s="75"/>
      <c r="EKV2" s="75"/>
      <c r="ELQ2" s="75"/>
      <c r="EML2" s="75"/>
      <c r="ENG2" s="75"/>
      <c r="EOB2" s="75"/>
      <c r="EOW2" s="75"/>
      <c r="EPR2" s="75"/>
      <c r="EQM2" s="75"/>
      <c r="ERH2" s="75"/>
      <c r="ESC2" s="75"/>
      <c r="ESX2" s="75"/>
      <c r="ETS2" s="75"/>
      <c r="EUN2" s="75"/>
      <c r="EVI2" s="75"/>
      <c r="EWD2" s="75"/>
      <c r="EWY2" s="75"/>
      <c r="EXT2" s="75"/>
      <c r="EYO2" s="75"/>
      <c r="EZJ2" s="75"/>
      <c r="FAE2" s="75"/>
      <c r="FAZ2" s="75"/>
      <c r="FBU2" s="75"/>
      <c r="FCP2" s="75"/>
      <c r="FDK2" s="75"/>
      <c r="FEF2" s="75"/>
      <c r="FFA2" s="75"/>
      <c r="FFV2" s="75"/>
      <c r="FGQ2" s="75"/>
      <c r="FHL2" s="75"/>
      <c r="FIG2" s="75"/>
      <c r="FJB2" s="75"/>
      <c r="FJW2" s="75"/>
      <c r="FKR2" s="75"/>
      <c r="FLM2" s="75"/>
      <c r="FMH2" s="75"/>
      <c r="FNC2" s="75"/>
      <c r="FNX2" s="75"/>
      <c r="FOS2" s="75"/>
      <c r="FPN2" s="75"/>
      <c r="FQI2" s="75"/>
      <c r="FRD2" s="75"/>
      <c r="FRY2" s="75"/>
      <c r="FST2" s="75"/>
      <c r="FTO2" s="75"/>
      <c r="FUJ2" s="75"/>
      <c r="FVE2" s="75"/>
      <c r="FVZ2" s="75"/>
      <c r="FWU2" s="75"/>
      <c r="FXP2" s="75"/>
      <c r="FYK2" s="75"/>
      <c r="FZF2" s="75"/>
      <c r="GAA2" s="75"/>
      <c r="GAV2" s="75"/>
      <c r="GBQ2" s="75"/>
      <c r="GCL2" s="75"/>
      <c r="GDG2" s="75"/>
      <c r="GEB2" s="75"/>
      <c r="GEW2" s="75"/>
      <c r="GFR2" s="75"/>
      <c r="GGM2" s="75"/>
      <c r="GHH2" s="75"/>
      <c r="GIC2" s="75"/>
      <c r="GIX2" s="75"/>
      <c r="GJS2" s="75"/>
      <c r="GKN2" s="75"/>
      <c r="GLI2" s="75"/>
      <c r="GMD2" s="75"/>
      <c r="GMY2" s="75"/>
      <c r="GNT2" s="75"/>
      <c r="GOO2" s="75"/>
      <c r="GPJ2" s="75"/>
      <c r="GQE2" s="75"/>
      <c r="GQZ2" s="75"/>
      <c r="GRU2" s="75"/>
      <c r="GSP2" s="75"/>
      <c r="GTK2" s="75"/>
      <c r="GUF2" s="75"/>
      <c r="GVA2" s="75"/>
      <c r="GVV2" s="75"/>
      <c r="GWQ2" s="75"/>
      <c r="GXL2" s="75"/>
      <c r="GYG2" s="75"/>
      <c r="GZB2" s="75"/>
      <c r="GZW2" s="75"/>
      <c r="HAR2" s="75"/>
      <c r="HBM2" s="75"/>
      <c r="HCH2" s="75"/>
      <c r="HDC2" s="75"/>
      <c r="HDX2" s="75"/>
      <c r="HES2" s="75"/>
      <c r="HFN2" s="75"/>
      <c r="HGI2" s="75"/>
      <c r="HHD2" s="75"/>
      <c r="HHY2" s="75"/>
      <c r="HIT2" s="75"/>
      <c r="HJO2" s="75"/>
      <c r="HKJ2" s="75"/>
      <c r="HLE2" s="75"/>
      <c r="HLZ2" s="75"/>
      <c r="HMU2" s="75"/>
      <c r="HNP2" s="75"/>
      <c r="HOK2" s="75"/>
      <c r="HPF2" s="75"/>
      <c r="HQA2" s="75"/>
      <c r="HQV2" s="75"/>
      <c r="HRQ2" s="75"/>
      <c r="HSL2" s="75"/>
      <c r="HTG2" s="75"/>
      <c r="HUB2" s="75"/>
      <c r="HUW2" s="75"/>
      <c r="HVR2" s="75"/>
      <c r="HWM2" s="75"/>
      <c r="HXH2" s="75"/>
      <c r="HYC2" s="75"/>
      <c r="HYX2" s="75"/>
      <c r="HZS2" s="75"/>
      <c r="IAN2" s="75"/>
      <c r="IBI2" s="75"/>
      <c r="ICD2" s="75"/>
      <c r="ICY2" s="75"/>
      <c r="IDT2" s="75"/>
      <c r="IEO2" s="75"/>
      <c r="IFJ2" s="75"/>
      <c r="IGE2" s="75"/>
      <c r="IGZ2" s="75"/>
      <c r="IHU2" s="75"/>
      <c r="IIP2" s="75"/>
      <c r="IJK2" s="75"/>
      <c r="IKF2" s="75"/>
      <c r="ILA2" s="75"/>
      <c r="ILV2" s="75"/>
      <c r="IMQ2" s="75"/>
      <c r="INL2" s="75"/>
      <c r="IOG2" s="75"/>
      <c r="IPB2" s="75"/>
      <c r="IPW2" s="75"/>
      <c r="IQR2" s="75"/>
      <c r="IRM2" s="75"/>
      <c r="ISH2" s="75"/>
      <c r="ITC2" s="75"/>
      <c r="ITX2" s="75"/>
      <c r="IUS2" s="75"/>
      <c r="IVN2" s="75"/>
      <c r="IWI2" s="75"/>
      <c r="IXD2" s="75"/>
      <c r="IXY2" s="75"/>
      <c r="IYT2" s="75"/>
      <c r="IZO2" s="75"/>
      <c r="JAJ2" s="75"/>
      <c r="JBE2" s="75"/>
      <c r="JBZ2" s="75"/>
      <c r="JCU2" s="75"/>
      <c r="JDP2" s="75"/>
      <c r="JEK2" s="75"/>
      <c r="JFF2" s="75"/>
      <c r="JGA2" s="75"/>
      <c r="JGV2" s="75"/>
      <c r="JHQ2" s="75"/>
      <c r="JIL2" s="75"/>
      <c r="JJG2" s="75"/>
      <c r="JKB2" s="75"/>
      <c r="JKW2" s="75"/>
      <c r="JLR2" s="75"/>
      <c r="JMM2" s="75"/>
      <c r="JNH2" s="75"/>
      <c r="JOC2" s="75"/>
      <c r="JOX2" s="75"/>
      <c r="JPS2" s="75"/>
      <c r="JQN2" s="75"/>
      <c r="JRI2" s="75"/>
      <c r="JSD2" s="75"/>
      <c r="JSY2" s="75"/>
      <c r="JTT2" s="75"/>
      <c r="JUO2" s="75"/>
      <c r="JVJ2" s="75"/>
      <c r="JWE2" s="75"/>
      <c r="JWZ2" s="75"/>
      <c r="JXU2" s="75"/>
      <c r="JYP2" s="75"/>
      <c r="JZK2" s="75"/>
      <c r="KAF2" s="75"/>
      <c r="KBA2" s="75"/>
      <c r="KBV2" s="75"/>
      <c r="KCQ2" s="75"/>
      <c r="KDL2" s="75"/>
      <c r="KEG2" s="75"/>
      <c r="KFB2" s="75"/>
      <c r="KFW2" s="75"/>
      <c r="KGR2" s="75"/>
      <c r="KHM2" s="75"/>
      <c r="KIH2" s="75"/>
      <c r="KJC2" s="75"/>
      <c r="KJX2" s="75"/>
      <c r="KKS2" s="75"/>
      <c r="KLN2" s="75"/>
      <c r="KMI2" s="75"/>
      <c r="KND2" s="75"/>
      <c r="KNY2" s="75"/>
      <c r="KOT2" s="75"/>
      <c r="KPO2" s="75"/>
      <c r="KQJ2" s="75"/>
      <c r="KRE2" s="75"/>
      <c r="KRZ2" s="75"/>
      <c r="KSU2" s="75"/>
      <c r="KTP2" s="75"/>
      <c r="KUK2" s="75"/>
      <c r="KVF2" s="75"/>
      <c r="KWA2" s="75"/>
      <c r="KWV2" s="75"/>
      <c r="KXQ2" s="75"/>
      <c r="KYL2" s="75"/>
      <c r="KZG2" s="75"/>
      <c r="LAB2" s="75"/>
      <c r="LAW2" s="75"/>
      <c r="LBR2" s="75"/>
      <c r="LCM2" s="75"/>
      <c r="LDH2" s="75"/>
      <c r="LEC2" s="75"/>
      <c r="LEX2" s="75"/>
      <c r="LFS2" s="75"/>
      <c r="LGN2" s="75"/>
      <c r="LHI2" s="75"/>
      <c r="LID2" s="75"/>
      <c r="LIY2" s="75"/>
      <c r="LJT2" s="75"/>
      <c r="LKO2" s="75"/>
      <c r="LLJ2" s="75"/>
      <c r="LME2" s="75"/>
      <c r="LMZ2" s="75"/>
      <c r="LNU2" s="75"/>
      <c r="LOP2" s="75"/>
      <c r="LPK2" s="75"/>
      <c r="LQF2" s="75"/>
      <c r="LRA2" s="75"/>
      <c r="LRV2" s="75"/>
      <c r="LSQ2" s="75"/>
      <c r="LTL2" s="75"/>
      <c r="LUG2" s="75"/>
      <c r="LVB2" s="75"/>
      <c r="LVW2" s="75"/>
      <c r="LWR2" s="75"/>
      <c r="LXM2" s="75"/>
      <c r="LYH2" s="75"/>
      <c r="LZC2" s="75"/>
      <c r="LZX2" s="75"/>
      <c r="MAS2" s="75"/>
      <c r="MBN2" s="75"/>
      <c r="MCI2" s="75"/>
      <c r="MDD2" s="75"/>
      <c r="MDY2" s="75"/>
      <c r="MET2" s="75"/>
      <c r="MFO2" s="75"/>
      <c r="MGJ2" s="75"/>
      <c r="MHE2" s="75"/>
      <c r="MHZ2" s="75"/>
      <c r="MIU2" s="75"/>
      <c r="MJP2" s="75"/>
      <c r="MKK2" s="75"/>
      <c r="MLF2" s="75"/>
      <c r="MMA2" s="75"/>
      <c r="MMV2" s="75"/>
      <c r="MNQ2" s="75"/>
      <c r="MOL2" s="75"/>
      <c r="MPG2" s="75"/>
      <c r="MQB2" s="75"/>
      <c r="MQW2" s="75"/>
      <c r="MRR2" s="75"/>
      <c r="MSM2" s="75"/>
      <c r="MTH2" s="75"/>
      <c r="MUC2" s="75"/>
      <c r="MUX2" s="75"/>
      <c r="MVS2" s="75"/>
      <c r="MWN2" s="75"/>
      <c r="MXI2" s="75"/>
      <c r="MYD2" s="75"/>
      <c r="MYY2" s="75"/>
      <c r="MZT2" s="75"/>
      <c r="NAO2" s="75"/>
      <c r="NBJ2" s="75"/>
      <c r="NCE2" s="75"/>
      <c r="NCZ2" s="75"/>
      <c r="NDU2" s="75"/>
      <c r="NEP2" s="75"/>
      <c r="NFK2" s="75"/>
      <c r="NGF2" s="75"/>
      <c r="NHA2" s="75"/>
      <c r="NHV2" s="75"/>
      <c r="NIQ2" s="75"/>
      <c r="NJL2" s="75"/>
      <c r="NKG2" s="75"/>
      <c r="NLB2" s="75"/>
      <c r="NLW2" s="75"/>
      <c r="NMR2" s="75"/>
      <c r="NNM2" s="75"/>
      <c r="NOH2" s="75"/>
      <c r="NPC2" s="75"/>
      <c r="NPX2" s="75"/>
      <c r="NQS2" s="75"/>
      <c r="NRN2" s="75"/>
      <c r="NSI2" s="75"/>
      <c r="NTD2" s="75"/>
      <c r="NTY2" s="75"/>
      <c r="NUT2" s="75"/>
      <c r="NVO2" s="75"/>
      <c r="NWJ2" s="75"/>
      <c r="NXE2" s="75"/>
      <c r="NXZ2" s="75"/>
      <c r="NYU2" s="75"/>
      <c r="NZP2" s="75"/>
      <c r="OAK2" s="75"/>
      <c r="OBF2" s="75"/>
      <c r="OCA2" s="75"/>
      <c r="OCV2" s="75"/>
      <c r="ODQ2" s="75"/>
      <c r="OEL2" s="75"/>
      <c r="OFG2" s="75"/>
      <c r="OGB2" s="75"/>
      <c r="OGW2" s="75"/>
      <c r="OHR2" s="75"/>
      <c r="OIM2" s="75"/>
      <c r="OJH2" s="75"/>
      <c r="OKC2" s="75"/>
      <c r="OKX2" s="75"/>
      <c r="OLS2" s="75"/>
      <c r="OMN2" s="75"/>
      <c r="ONI2" s="75"/>
      <c r="OOD2" s="75"/>
      <c r="OOY2" s="75"/>
      <c r="OPT2" s="75"/>
      <c r="OQO2" s="75"/>
      <c r="ORJ2" s="75"/>
      <c r="OSE2" s="75"/>
      <c r="OSZ2" s="75"/>
      <c r="OTU2" s="75"/>
      <c r="OUP2" s="75"/>
      <c r="OVK2" s="75"/>
      <c r="OWF2" s="75"/>
      <c r="OXA2" s="75"/>
      <c r="OXV2" s="75"/>
      <c r="OYQ2" s="75"/>
      <c r="OZL2" s="75"/>
      <c r="PAG2" s="75"/>
      <c r="PBB2" s="75"/>
      <c r="PBW2" s="75"/>
      <c r="PCR2" s="75"/>
      <c r="PDM2" s="75"/>
      <c r="PEH2" s="75"/>
      <c r="PFC2" s="75"/>
      <c r="PFX2" s="75"/>
      <c r="PGS2" s="75"/>
      <c r="PHN2" s="75"/>
      <c r="PII2" s="75"/>
      <c r="PJD2" s="75"/>
      <c r="PJY2" s="75"/>
      <c r="PKT2" s="75"/>
      <c r="PLO2" s="75"/>
      <c r="PMJ2" s="75"/>
      <c r="PNE2" s="75"/>
      <c r="PNZ2" s="75"/>
      <c r="POU2" s="75"/>
      <c r="PPP2" s="75"/>
      <c r="PQK2" s="75"/>
      <c r="PRF2" s="75"/>
      <c r="PSA2" s="75"/>
      <c r="PSV2" s="75"/>
      <c r="PTQ2" s="75"/>
      <c r="PUL2" s="75"/>
      <c r="PVG2" s="75"/>
      <c r="PWB2" s="75"/>
      <c r="PWW2" s="75"/>
      <c r="PXR2" s="75"/>
      <c r="PYM2" s="75"/>
      <c r="PZH2" s="75"/>
      <c r="QAC2" s="75"/>
      <c r="QAX2" s="75"/>
      <c r="QBS2" s="75"/>
      <c r="QCN2" s="75"/>
      <c r="QDI2" s="75"/>
      <c r="QED2" s="75"/>
      <c r="QEY2" s="75"/>
      <c r="QFT2" s="75"/>
      <c r="QGO2" s="75"/>
      <c r="QHJ2" s="75"/>
      <c r="QIE2" s="75"/>
      <c r="QIZ2" s="75"/>
      <c r="QJU2" s="75"/>
      <c r="QKP2" s="75"/>
      <c r="QLK2" s="75"/>
      <c r="QMF2" s="75"/>
      <c r="QNA2" s="75"/>
      <c r="QNV2" s="75"/>
      <c r="QOQ2" s="75"/>
      <c r="QPL2" s="75"/>
      <c r="QQG2" s="75"/>
      <c r="QRB2" s="75"/>
      <c r="QRW2" s="75"/>
      <c r="QSR2" s="75"/>
      <c r="QTM2" s="75"/>
      <c r="QUH2" s="75"/>
    </row>
    <row r="3" spans="1:1021 1026:2048 2050:3063 3077:4092 4106:5116 5121:6143 6145:7158 7172:8187 8201:9216 9230:10240 10245:11253 11267:12051" ht="19" thickBot="1" x14ac:dyDescent="0.5">
      <c r="C3" s="558" t="s">
        <v>338</v>
      </c>
      <c r="D3" s="267"/>
      <c r="E3" s="267"/>
      <c r="F3" s="267"/>
      <c r="G3" s="266"/>
      <c r="H3" s="843" t="s">
        <v>94</v>
      </c>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5"/>
      <c r="AN3" s="843" t="s">
        <v>106</v>
      </c>
      <c r="AO3" s="844"/>
      <c r="AP3" s="844"/>
      <c r="AQ3" s="844"/>
      <c r="AR3" s="844"/>
      <c r="AS3" s="844"/>
      <c r="AT3" s="844"/>
      <c r="AU3" s="844"/>
      <c r="AV3" s="844"/>
      <c r="AW3" s="844"/>
      <c r="AX3" s="844"/>
      <c r="AY3" s="844"/>
      <c r="AZ3" s="844"/>
      <c r="BA3" s="844"/>
      <c r="BB3" s="844"/>
      <c r="BC3" s="844"/>
      <c r="BD3" s="844"/>
      <c r="BE3" s="844"/>
      <c r="BF3" s="844"/>
      <c r="BG3" s="844"/>
      <c r="BH3" s="844"/>
      <c r="BI3" s="844"/>
      <c r="BJ3" s="844"/>
      <c r="BK3" s="844"/>
      <c r="BL3" s="844"/>
      <c r="BM3" s="844"/>
      <c r="BN3" s="844"/>
      <c r="BO3" s="844"/>
      <c r="BP3" s="844"/>
      <c r="BQ3" s="845"/>
      <c r="BR3" s="417"/>
    </row>
    <row r="4" spans="1:1021 1026:2048 2050:3063 3077:4092 4106:5116 5121:6143 6145:7158 7172:8187 8201:9216 9230:10240 10245:11253 11267:12051" s="84" customFormat="1" ht="18" customHeight="1" x14ac:dyDescent="0.35">
      <c r="B4" s="196"/>
      <c r="D4" s="228"/>
      <c r="F4" s="270"/>
      <c r="H4" s="450" t="s">
        <v>95</v>
      </c>
      <c r="J4" s="262"/>
      <c r="K4" s="262"/>
      <c r="L4" s="262"/>
      <c r="M4" s="366"/>
      <c r="N4" s="451" t="s">
        <v>96</v>
      </c>
      <c r="O4" s="452"/>
      <c r="Q4" s="362"/>
      <c r="R4" s="362"/>
      <c r="S4" s="362"/>
      <c r="T4" s="414" t="s">
        <v>80</v>
      </c>
      <c r="V4" s="262"/>
      <c r="W4" s="262"/>
      <c r="X4" s="262"/>
      <c r="Y4" s="262"/>
      <c r="Z4" s="414" t="s">
        <v>81</v>
      </c>
      <c r="AB4" s="262"/>
      <c r="AC4" s="262"/>
      <c r="AD4" s="262"/>
      <c r="AE4" s="262"/>
      <c r="AF4" s="414" t="s">
        <v>83</v>
      </c>
      <c r="AH4" s="262"/>
      <c r="AI4" s="262"/>
      <c r="AJ4" s="262"/>
      <c r="AK4" s="273"/>
      <c r="AL4" s="228"/>
      <c r="AN4" s="196"/>
      <c r="AO4" s="387" t="s">
        <v>95</v>
      </c>
      <c r="AQ4" s="414"/>
      <c r="AR4" s="414"/>
      <c r="AS4" s="414"/>
      <c r="AT4" s="414"/>
      <c r="AU4" s="387"/>
      <c r="AV4" s="383" t="s">
        <v>96</v>
      </c>
      <c r="AW4" s="383"/>
      <c r="AX4" s="383"/>
      <c r="AY4" s="383"/>
      <c r="AZ4" s="387" t="s">
        <v>80</v>
      </c>
      <c r="BB4" s="262"/>
      <c r="BC4" s="262"/>
      <c r="BD4" s="262"/>
      <c r="BE4" s="262"/>
      <c r="BF4" s="387" t="s">
        <v>81</v>
      </c>
      <c r="BI4" s="262"/>
      <c r="BJ4" s="262"/>
      <c r="BK4" s="262"/>
      <c r="BL4" s="387" t="s">
        <v>83</v>
      </c>
      <c r="BO4" s="262"/>
      <c r="BP4" s="262"/>
      <c r="BQ4" s="273"/>
      <c r="BR4" s="263"/>
    </row>
    <row r="5" spans="1:1021 1026:2048 2050:3063 3077:4092 4106:5116 5121:6143 6145:7158 7172:8187 8201:9216 9230:10240 10245:11253 11267:12051" s="84" customFormat="1" ht="18" customHeight="1" x14ac:dyDescent="0.35">
      <c r="F5" s="228"/>
      <c r="G5" s="84" t="s">
        <v>73</v>
      </c>
      <c r="H5" s="84">
        <v>20</v>
      </c>
      <c r="I5" s="84" t="s">
        <v>213</v>
      </c>
      <c r="J5" s="363"/>
      <c r="K5" s="363"/>
      <c r="L5" s="363"/>
      <c r="M5" s="367"/>
      <c r="N5" s="363"/>
      <c r="O5" s="84" t="s">
        <v>58</v>
      </c>
      <c r="Q5" s="363"/>
      <c r="R5" s="363"/>
      <c r="S5" s="363"/>
      <c r="T5" s="84">
        <v>20</v>
      </c>
      <c r="U5" s="84" t="s">
        <v>58</v>
      </c>
      <c r="V5" s="363"/>
      <c r="W5" s="363"/>
      <c r="X5" s="363"/>
      <c r="Y5" s="363"/>
      <c r="Z5" s="84">
        <f>+LARGE(H5:T5,1)</f>
        <v>20</v>
      </c>
      <c r="AA5" s="84" t="s">
        <v>58</v>
      </c>
      <c r="AB5" s="363"/>
      <c r="AC5" s="363"/>
      <c r="AD5" s="363"/>
      <c r="AE5" s="363"/>
      <c r="AF5" s="84">
        <f>+LARGE(H5:T5,1)</f>
        <v>20</v>
      </c>
      <c r="AG5" s="84" t="s">
        <v>58</v>
      </c>
      <c r="AH5" s="363"/>
      <c r="AI5" s="363"/>
      <c r="AJ5" s="363"/>
      <c r="AK5" s="411"/>
      <c r="AL5" s="228"/>
      <c r="AN5" s="476" t="s">
        <v>73</v>
      </c>
      <c r="AO5" s="84">
        <v>20</v>
      </c>
      <c r="AP5" s="84" t="s">
        <v>58</v>
      </c>
      <c r="AQ5" s="384"/>
      <c r="AR5" s="384"/>
      <c r="AS5" s="384"/>
      <c r="AT5" s="384"/>
      <c r="AU5" s="386"/>
      <c r="AV5" s="384"/>
      <c r="AW5" s="384"/>
      <c r="AX5" s="384"/>
      <c r="AY5" s="384"/>
      <c r="AZ5" s="84">
        <v>20</v>
      </c>
      <c r="BA5" s="84" t="s">
        <v>58</v>
      </c>
      <c r="BB5" s="384"/>
      <c r="BC5" s="384"/>
      <c r="BD5" s="384"/>
      <c r="BE5" s="384"/>
      <c r="BF5" s="84">
        <f>+LARGE(AO5:AZ5,1)</f>
        <v>20</v>
      </c>
      <c r="BG5" s="84" t="s">
        <v>58</v>
      </c>
      <c r="BL5" s="84">
        <f>+LARGE(AO5:AZ5,1)</f>
        <v>20</v>
      </c>
      <c r="BM5" s="84" t="s">
        <v>58</v>
      </c>
      <c r="BQ5" s="228"/>
    </row>
    <row r="6" spans="1:1021 1026:2048 2050:3063 3077:4092 4106:5116 5121:6143 6145:7158 7172:8187 8201:9216 9230:10240 10245:11253 11267:12051" s="84" customFormat="1" ht="18" customHeight="1" x14ac:dyDescent="0.35">
      <c r="B6" s="196"/>
      <c r="C6" s="435" t="s">
        <v>196</v>
      </c>
      <c r="D6" s="384">
        <f>+E6+F6</f>
        <v>0</v>
      </c>
      <c r="E6" s="363">
        <f>+H6+T6+Z6+AF6</f>
        <v>0</v>
      </c>
      <c r="F6" s="407">
        <f>+AO6+AZ6+BF6+BL6</f>
        <v>0</v>
      </c>
      <c r="G6" s="84" t="s">
        <v>198</v>
      </c>
      <c r="H6" s="624">
        <f>+H5*I10</f>
        <v>0</v>
      </c>
      <c r="J6" s="360"/>
      <c r="K6" s="360"/>
      <c r="L6" s="360"/>
      <c r="M6" s="368"/>
      <c r="N6" s="361"/>
      <c r="O6" s="84" t="s">
        <v>138</v>
      </c>
      <c r="Q6" s="361"/>
      <c r="R6" s="361"/>
      <c r="S6" s="361"/>
      <c r="T6" s="625">
        <f>+T5*U10</f>
        <v>0</v>
      </c>
      <c r="V6" s="360"/>
      <c r="W6" s="360"/>
      <c r="X6" s="360"/>
      <c r="Y6" s="360"/>
      <c r="Z6" s="625">
        <f>+Z5*AA10</f>
        <v>0</v>
      </c>
      <c r="AB6" s="360"/>
      <c r="AC6" s="360"/>
      <c r="AD6" s="360"/>
      <c r="AE6" s="360"/>
      <c r="AF6" s="625">
        <f>+AF5*AG10</f>
        <v>0</v>
      </c>
      <c r="AH6" s="360"/>
      <c r="AI6" s="360"/>
      <c r="AJ6" s="360"/>
      <c r="AK6" s="355"/>
      <c r="AL6" s="228"/>
      <c r="AN6" s="476" t="s">
        <v>198</v>
      </c>
      <c r="AO6" s="627">
        <f>+AO5*AP10</f>
        <v>0</v>
      </c>
      <c r="AQ6" s="415"/>
      <c r="AR6" s="415"/>
      <c r="AS6" s="415"/>
      <c r="AT6" s="415"/>
      <c r="AU6" s="388"/>
      <c r="AV6" s="385"/>
      <c r="AW6" s="385"/>
      <c r="AX6" s="385"/>
      <c r="AY6" s="385"/>
      <c r="AZ6" s="626">
        <f>+AZ5*BA10</f>
        <v>0</v>
      </c>
      <c r="BB6" s="385"/>
      <c r="BC6" s="385"/>
      <c r="BD6" s="385"/>
      <c r="BE6" s="385"/>
      <c r="BF6" s="626">
        <f>+BG10*BF5</f>
        <v>0</v>
      </c>
      <c r="BI6" s="262"/>
      <c r="BJ6" s="262"/>
      <c r="BK6" s="262"/>
      <c r="BL6" s="626">
        <f>+BL5*BM10</f>
        <v>0</v>
      </c>
      <c r="BO6" s="262"/>
      <c r="BP6" s="262"/>
      <c r="BQ6" s="273"/>
      <c r="BR6" s="262"/>
    </row>
    <row r="7" spans="1:1021 1026:2048 2050:3063 3077:4092 4106:5116 5121:6143 6145:7158 7172:8187 8201:9216 9230:10240 10245:11253 11267:12051" s="84" customFormat="1" ht="18" customHeight="1" x14ac:dyDescent="0.35">
      <c r="B7" s="196"/>
      <c r="C7" s="435" t="s">
        <v>199</v>
      </c>
      <c r="D7" s="411">
        <f>+SUM(D12:D111)</f>
        <v>0</v>
      </c>
      <c r="E7" s="353">
        <f>+SUM(E12:E111)</f>
        <v>0</v>
      </c>
      <c r="F7" s="376">
        <f>+SUM(F12:F111)</f>
        <v>0</v>
      </c>
      <c r="H7" s="412"/>
      <c r="I7" s="262"/>
      <c r="J7" s="262"/>
      <c r="K7" s="262"/>
      <c r="L7" s="262"/>
      <c r="M7" s="366"/>
      <c r="N7" s="412">
        <f>+N6-SUM(O12:O111)</f>
        <v>0</v>
      </c>
      <c r="O7" s="362"/>
      <c r="P7" s="362"/>
      <c r="Q7" s="362"/>
      <c r="R7" s="362"/>
      <c r="S7" s="362"/>
      <c r="T7" s="412"/>
      <c r="U7" s="262"/>
      <c r="V7" s="262"/>
      <c r="W7" s="262"/>
      <c r="X7" s="262"/>
      <c r="Y7" s="262"/>
      <c r="Z7" s="412"/>
      <c r="AA7" s="262"/>
      <c r="AB7" s="262"/>
      <c r="AC7" s="262"/>
      <c r="AD7" s="262"/>
      <c r="AE7" s="262"/>
      <c r="AF7" s="412"/>
      <c r="AG7" s="262"/>
      <c r="AH7" s="262"/>
      <c r="AI7" s="262"/>
      <c r="AJ7" s="262"/>
      <c r="AK7" s="273"/>
      <c r="AL7" s="228"/>
      <c r="AN7" s="196"/>
      <c r="AO7" s="412"/>
      <c r="AQ7" s="414"/>
      <c r="AR7" s="414"/>
      <c r="AS7" s="414"/>
      <c r="AT7" s="414"/>
      <c r="AU7" s="387"/>
      <c r="AV7" s="412">
        <f>+AV6-SUM(AW12:AW111)</f>
        <v>0</v>
      </c>
      <c r="AW7" s="262"/>
      <c r="AX7" s="262"/>
      <c r="AY7" s="262"/>
      <c r="AZ7" s="412"/>
      <c r="BB7" s="262"/>
      <c r="BC7" s="262"/>
      <c r="BD7" s="262"/>
      <c r="BE7" s="262"/>
      <c r="BF7" s="412"/>
      <c r="BG7" s="262"/>
      <c r="BH7" s="262"/>
      <c r="BI7" s="262"/>
      <c r="BJ7" s="262"/>
      <c r="BK7" s="262"/>
      <c r="BL7" s="412"/>
      <c r="BM7" s="262"/>
      <c r="BN7" s="262"/>
      <c r="BO7" s="262"/>
      <c r="BP7" s="262"/>
      <c r="BQ7" s="273"/>
      <c r="BR7" s="262"/>
    </row>
    <row r="8" spans="1:1021 1026:2048 2050:3063 3077:4092 4106:5116 5121:6143 6145:7158 7172:8187 8201:9216 9230:10240 10245:11253 11267:12051" s="79" customFormat="1" ht="18" customHeight="1" thickBot="1" x14ac:dyDescent="0.4">
      <c r="B8" s="88"/>
      <c r="C8" s="436" t="s">
        <v>197</v>
      </c>
      <c r="D8" s="432">
        <f>+D7-D6</f>
        <v>0</v>
      </c>
      <c r="E8" s="430">
        <f>+E7-E6</f>
        <v>0</v>
      </c>
      <c r="F8" s="429">
        <f>+F7-F6</f>
        <v>0</v>
      </c>
      <c r="H8" s="88" t="s">
        <v>205</v>
      </c>
      <c r="K8" s="79" t="s">
        <v>293</v>
      </c>
      <c r="M8" s="79" t="s">
        <v>207</v>
      </c>
      <c r="N8" s="80" t="s">
        <v>205</v>
      </c>
      <c r="O8" s="84" t="s">
        <v>155</v>
      </c>
      <c r="Q8" s="84" t="s">
        <v>206</v>
      </c>
      <c r="S8" s="264" t="s">
        <v>207</v>
      </c>
      <c r="T8" s="80"/>
      <c r="U8" s="84" t="s">
        <v>155</v>
      </c>
      <c r="W8" s="84" t="s">
        <v>206</v>
      </c>
      <c r="Y8" s="264" t="s">
        <v>207</v>
      </c>
      <c r="Z8" s="80" t="s">
        <v>205</v>
      </c>
      <c r="AA8" s="84" t="s">
        <v>155</v>
      </c>
      <c r="AC8" s="84" t="s">
        <v>206</v>
      </c>
      <c r="AE8" s="264" t="s">
        <v>207</v>
      </c>
      <c r="AF8" s="80"/>
      <c r="AG8" s="84" t="s">
        <v>155</v>
      </c>
      <c r="AI8" s="84" t="s">
        <v>206</v>
      </c>
      <c r="AK8" s="228" t="s">
        <v>207</v>
      </c>
      <c r="AL8" s="89"/>
      <c r="AN8" s="88"/>
      <c r="AO8" s="80"/>
      <c r="AP8" s="84"/>
      <c r="AR8" s="84" t="s">
        <v>206</v>
      </c>
      <c r="AT8" s="84" t="s">
        <v>207</v>
      </c>
      <c r="AU8" s="227"/>
      <c r="AV8" s="84" t="s">
        <v>155</v>
      </c>
      <c r="AW8" s="84" t="s">
        <v>156</v>
      </c>
      <c r="AX8" s="84" t="s">
        <v>157</v>
      </c>
      <c r="AY8" s="84"/>
      <c r="AZ8" s="80"/>
      <c r="BA8" s="84"/>
      <c r="BC8" s="84" t="s">
        <v>206</v>
      </c>
      <c r="BE8" s="264" t="s">
        <v>207</v>
      </c>
      <c r="BF8" s="80"/>
      <c r="BG8" s="84"/>
      <c r="BI8" s="84" t="s">
        <v>206</v>
      </c>
      <c r="BK8" s="264" t="s">
        <v>207</v>
      </c>
      <c r="BL8" s="80"/>
      <c r="BM8" s="84"/>
      <c r="BO8" s="84" t="s">
        <v>206</v>
      </c>
      <c r="BQ8" s="228" t="s">
        <v>207</v>
      </c>
      <c r="BR8" s="84"/>
    </row>
    <row r="9" spans="1:1021 1026:2048 2050:3063 3077:4092 4106:5116 5121:6143 6145:7158 7172:8187 8201:9216 9230:10240 10245:11253 11267:12051" s="399" customFormat="1" ht="65.150000000000006" customHeight="1" thickBot="1" x14ac:dyDescent="0.45">
      <c r="A9" s="398"/>
      <c r="C9" s="364"/>
      <c r="D9" s="433" t="s">
        <v>201</v>
      </c>
      <c r="E9" s="401" t="s">
        <v>202</v>
      </c>
      <c r="F9" s="400" t="s">
        <v>203</v>
      </c>
      <c r="H9" s="398"/>
      <c r="I9" s="403"/>
      <c r="J9" s="404"/>
      <c r="K9" s="403" t="s">
        <v>343</v>
      </c>
      <c r="L9" s="404"/>
      <c r="M9" s="403"/>
      <c r="N9" s="402" t="s">
        <v>204</v>
      </c>
      <c r="O9" s="403"/>
      <c r="P9" s="404" t="s">
        <v>34</v>
      </c>
      <c r="Q9" s="403"/>
      <c r="R9" s="404" t="s">
        <v>204</v>
      </c>
      <c r="T9" s="402"/>
      <c r="U9" s="403"/>
      <c r="V9" s="404"/>
      <c r="W9" s="403" t="s">
        <v>343</v>
      </c>
      <c r="X9" s="404"/>
      <c r="Y9" s="403"/>
      <c r="Z9" s="402"/>
      <c r="AA9" s="403"/>
      <c r="AB9" s="404"/>
      <c r="AC9" s="403" t="s">
        <v>343</v>
      </c>
      <c r="AD9" s="404"/>
      <c r="AE9" s="403"/>
      <c r="AF9" s="402"/>
      <c r="AG9" s="403"/>
      <c r="AH9" s="404"/>
      <c r="AI9" s="403" t="s">
        <v>343</v>
      </c>
      <c r="AJ9" s="404"/>
      <c r="AK9" s="413"/>
      <c r="AL9" s="405"/>
      <c r="AM9" s="406"/>
      <c r="AN9" s="398"/>
      <c r="AO9" s="402" t="s">
        <v>204</v>
      </c>
      <c r="AP9" s="403"/>
      <c r="AQ9" s="404"/>
      <c r="AR9" s="403" t="s">
        <v>343</v>
      </c>
      <c r="AS9" s="404"/>
      <c r="AT9" s="403"/>
      <c r="AU9" s="402"/>
      <c r="AV9" s="403"/>
      <c r="AZ9" s="402" t="s">
        <v>204</v>
      </c>
      <c r="BA9" s="403"/>
      <c r="BB9" s="404"/>
      <c r="BC9" s="403" t="s">
        <v>343</v>
      </c>
      <c r="BD9" s="404"/>
      <c r="BE9" s="403"/>
      <c r="BF9" s="402" t="s">
        <v>204</v>
      </c>
      <c r="BG9" s="403"/>
      <c r="BH9" s="404"/>
      <c r="BI9" s="403" t="s">
        <v>343</v>
      </c>
      <c r="BJ9" s="404"/>
      <c r="BK9" s="403"/>
      <c r="BL9" s="402" t="s">
        <v>204</v>
      </c>
      <c r="BM9" s="403"/>
      <c r="BN9" s="404"/>
      <c r="BO9" s="403" t="s">
        <v>343</v>
      </c>
      <c r="BP9" s="404"/>
      <c r="BQ9" s="413"/>
    </row>
    <row r="10" spans="1:1021 1026:2048 2050:3063 3077:4092 4106:5116 5121:6143 6145:7158 7172:8187 8201:9216 9230:10240 10245:11253 11267:12051" s="105" customFormat="1" ht="19" thickBot="1" x14ac:dyDescent="0.5">
      <c r="A10" s="363" t="s">
        <v>229</v>
      </c>
      <c r="B10" s="390" t="s">
        <v>55</v>
      </c>
      <c r="C10" s="437"/>
      <c r="D10" s="396">
        <f>+E10+F10</f>
        <v>0</v>
      </c>
      <c r="E10" s="394">
        <f>+I10+U10+AA10+AG10</f>
        <v>0</v>
      </c>
      <c r="F10" s="393">
        <f>+AP10+BA10+BG10+BM10</f>
        <v>0</v>
      </c>
      <c r="H10" s="395"/>
      <c r="I10" s="394">
        <f>+K10-M10</f>
        <v>0</v>
      </c>
      <c r="J10" s="394"/>
      <c r="K10" s="394">
        <f>+'9. CH4_beregninger'!F52</f>
        <v>0</v>
      </c>
      <c r="L10" s="394"/>
      <c r="M10" s="396">
        <f>+'9. CH4_beregninger'!F36</f>
        <v>0</v>
      </c>
      <c r="N10" s="394"/>
      <c r="O10" s="394">
        <f>+Q10-S10</f>
        <v>0</v>
      </c>
      <c r="P10" s="394"/>
      <c r="Q10" s="394">
        <f>+'9. CH4_beregninger'!J52</f>
        <v>0</v>
      </c>
      <c r="R10" s="394"/>
      <c r="S10" s="394">
        <f>+'9. CH4_beregninger'!J36</f>
        <v>0</v>
      </c>
      <c r="T10" s="397"/>
      <c r="U10" s="394">
        <f>+W10-Y10</f>
        <v>0</v>
      </c>
      <c r="V10" s="394"/>
      <c r="W10" s="394">
        <f>+'9. CH4_beregninger'!N52</f>
        <v>0</v>
      </c>
      <c r="X10" s="394"/>
      <c r="Y10" s="394">
        <f>+'9. CH4_beregninger'!N36</f>
        <v>0</v>
      </c>
      <c r="Z10" s="397"/>
      <c r="AA10" s="394">
        <f>+AC10-AE10</f>
        <v>0</v>
      </c>
      <c r="AB10" s="394"/>
      <c r="AC10" s="394">
        <f>+'9. CH4_beregninger'!R52</f>
        <v>0</v>
      </c>
      <c r="AD10" s="394"/>
      <c r="AE10" s="394">
        <f>+'9. CH4_beregninger'!R36</f>
        <v>0</v>
      </c>
      <c r="AF10" s="397"/>
      <c r="AG10" s="394">
        <f>+AI10-AK10</f>
        <v>0</v>
      </c>
      <c r="AH10" s="394"/>
      <c r="AI10" s="394">
        <f>+'9. CH4_beregninger'!V52</f>
        <v>0</v>
      </c>
      <c r="AJ10" s="394"/>
      <c r="AK10" s="396">
        <f>+'9. CH4_beregninger'!V36</f>
        <v>0</v>
      </c>
      <c r="AL10" s="391"/>
      <c r="AM10" s="389"/>
      <c r="AN10" s="420"/>
      <c r="AO10" s="245"/>
      <c r="AP10" s="245">
        <f>+AR10-AT10</f>
        <v>0</v>
      </c>
      <c r="AR10" s="105">
        <f>+'9. CH4_beregninger'!AC52</f>
        <v>0</v>
      </c>
      <c r="AT10" s="105">
        <f>+'9. CH4_beregninger'!AC36</f>
        <v>0</v>
      </c>
      <c r="AU10" s="245"/>
      <c r="AZ10" s="245"/>
      <c r="BA10" s="105">
        <f>+BC10-BE10</f>
        <v>0</v>
      </c>
      <c r="BC10" s="105">
        <f>+'9. CH4_beregninger'!AK52</f>
        <v>0</v>
      </c>
      <c r="BE10" s="105">
        <f>+'9. CH4_beregninger'!AK36</f>
        <v>0</v>
      </c>
      <c r="BF10" s="245"/>
      <c r="BG10" s="105">
        <f>+BI10-BK10</f>
        <v>0</v>
      </c>
      <c r="BI10" s="105">
        <f>+'9. CH4_beregninger'!AO52</f>
        <v>0</v>
      </c>
      <c r="BK10" s="105">
        <f>+'9. CH4_beregninger'!AO36</f>
        <v>0</v>
      </c>
      <c r="BL10" s="245"/>
      <c r="BM10" s="105">
        <f>+BO10-BQ10</f>
        <v>0</v>
      </c>
      <c r="BO10" s="105">
        <f>+'9. CH4_beregninger'!AS52</f>
        <v>0</v>
      </c>
      <c r="BQ10" s="392">
        <f>+'9. CH4_beregninger'!AS36</f>
        <v>0</v>
      </c>
      <c r="BR10" s="389"/>
      <c r="BS10" s="389"/>
    </row>
    <row r="11" spans="1:1021 1026:2048 2050:3063 3077:4092 4106:5116 5121:6143 6145:7158 7172:8187 8201:9216 9230:10240 10245:11253 11267:12051" ht="18.5" x14ac:dyDescent="0.45">
      <c r="B11" s="103"/>
      <c r="C11" s="438"/>
      <c r="D11" s="392"/>
      <c r="E11" s="105"/>
      <c r="F11" s="382"/>
      <c r="G11" s="5"/>
      <c r="H11" s="231"/>
      <c r="I11" s="84" t="s">
        <v>155</v>
      </c>
      <c r="J11" s="79"/>
      <c r="K11" s="84" t="s">
        <v>206</v>
      </c>
      <c r="L11" s="79"/>
      <c r="M11" s="264" t="s">
        <v>207</v>
      </c>
      <c r="N11" s="1"/>
      <c r="O11" s="1"/>
      <c r="P11" s="1"/>
      <c r="T11" s="175"/>
      <c r="U11" s="84" t="s">
        <v>155</v>
      </c>
      <c r="V11" s="79"/>
      <c r="W11" s="84" t="s">
        <v>206</v>
      </c>
      <c r="X11" s="79"/>
      <c r="Y11" s="264" t="s">
        <v>207</v>
      </c>
      <c r="Z11" s="175"/>
      <c r="AA11" s="84" t="s">
        <v>155</v>
      </c>
      <c r="AB11" s="79"/>
      <c r="AC11" s="84" t="s">
        <v>206</v>
      </c>
      <c r="AD11" s="79"/>
      <c r="AE11" s="264" t="s">
        <v>207</v>
      </c>
      <c r="AF11" s="175"/>
      <c r="AG11" s="84" t="s">
        <v>155</v>
      </c>
      <c r="AH11" s="79"/>
      <c r="AI11" s="84" t="s">
        <v>206</v>
      </c>
      <c r="AJ11" s="79"/>
      <c r="AK11" s="264" t="s">
        <v>207</v>
      </c>
      <c r="AP11" s="84" t="s">
        <v>155</v>
      </c>
      <c r="AQ11" s="79"/>
      <c r="AR11" s="84" t="s">
        <v>206</v>
      </c>
      <c r="AS11" s="79"/>
      <c r="AT11" s="264" t="s">
        <v>207</v>
      </c>
      <c r="AV11" s="1"/>
      <c r="BA11" s="84" t="s">
        <v>155</v>
      </c>
      <c r="BB11" s="79"/>
      <c r="BC11" s="84" t="s">
        <v>206</v>
      </c>
      <c r="BD11" s="79"/>
      <c r="BE11" s="264" t="s">
        <v>207</v>
      </c>
      <c r="BG11" s="84" t="s">
        <v>155</v>
      </c>
      <c r="BH11" s="79"/>
      <c r="BI11" s="84" t="s">
        <v>206</v>
      </c>
      <c r="BJ11" s="79"/>
      <c r="BK11" s="264" t="s">
        <v>207</v>
      </c>
      <c r="BM11" s="84" t="s">
        <v>155</v>
      </c>
      <c r="BN11" s="79"/>
      <c r="BO11" s="84" t="s">
        <v>206</v>
      </c>
      <c r="BP11" s="79"/>
      <c r="BQ11" s="264" t="s">
        <v>207</v>
      </c>
    </row>
    <row r="12" spans="1:1021 1026:2048 2050:3063 3077:4092 4106:5116 5121:6143 6145:7158 7172:8187 8201:9216 9230:10240 10245:11253 11267:12051" x14ac:dyDescent="0.35">
      <c r="A12" s="79">
        <v>1</v>
      </c>
      <c r="B12" s="88">
        <v>0</v>
      </c>
      <c r="C12" s="438"/>
      <c r="D12" s="434">
        <f>+E12+F12</f>
        <v>0</v>
      </c>
      <c r="E12" s="5">
        <f>+I12+U12+AA12+AG12</f>
        <v>0</v>
      </c>
      <c r="F12" s="352">
        <f>+AP12+BA12+BG12+BM12</f>
        <v>0</v>
      </c>
      <c r="G12" s="5"/>
      <c r="H12" s="234">
        <f t="shared" ref="H12:H43" si="0">+$H$5-B12</f>
        <v>20</v>
      </c>
      <c r="I12" s="105">
        <f>+K12-M12</f>
        <v>0</v>
      </c>
      <c r="J12" s="5" cm="1">
        <f t="array" ref="J12">+_xlfn.IFS(H12&gt;1,(H12-H13),H12&lt;=1,(H12))</f>
        <v>1</v>
      </c>
      <c r="K12" s="105">
        <f>+IF(J12&gt;0,(J12*$K$10),0)</f>
        <v>0</v>
      </c>
      <c r="L12" s="5" cm="1">
        <f t="array" ref="L12">+_xlfn.IFS(H12&gt;1,(H12-H13),H12&lt;=1,(H12))</f>
        <v>1</v>
      </c>
      <c r="M12" s="105">
        <f>+IF(L12&gt;0,(L12*$M$10),0)</f>
        <v>0</v>
      </c>
      <c r="N12" s="1"/>
      <c r="O12" s="105">
        <f>+Q12-S12</f>
        <v>0</v>
      </c>
      <c r="P12" cm="1">
        <f t="array" ref="P12">+_xlfn.IFS(N12&gt;1,$K$10,N12&lt;1,(N12*$K$10))</f>
        <v>0</v>
      </c>
      <c r="Q12" s="1">
        <f>+IF(P12&gt;0,P12,0)</f>
        <v>0</v>
      </c>
      <c r="R12" cm="1">
        <f t="array" ref="R12">+_xlfn.IFS(N12&gt;1,$M$10,N12&lt;1,(N12*$M$10))</f>
        <v>0</v>
      </c>
      <c r="S12" s="369">
        <f>+IF(R12&gt;0,R12,0)</f>
        <v>0</v>
      </c>
      <c r="T12" s="175">
        <f>+$T$5-B12</f>
        <v>20</v>
      </c>
      <c r="U12" s="105">
        <f>+W12-Y12</f>
        <v>0</v>
      </c>
      <c r="V12" s="5" cm="1">
        <f t="array" ref="V12">+_xlfn.IFS(T12&gt;1,(T12-T13),T12&lt;=1,(T12))</f>
        <v>1</v>
      </c>
      <c r="W12" s="105">
        <f>+IF(V12&gt;0,(V12*$W$10),0)</f>
        <v>0</v>
      </c>
      <c r="X12" s="5" cm="1">
        <f t="array" ref="X12">+_xlfn.IFS(T12&gt;1,(T12-T13),T12&lt;=1,(T12))</f>
        <v>1</v>
      </c>
      <c r="Y12" s="105">
        <f>+IF(X12&gt;0,(X12*$Y$10),0)</f>
        <v>0</v>
      </c>
      <c r="Z12" s="175">
        <f>+$Z$5-B12</f>
        <v>20</v>
      </c>
      <c r="AA12" s="105">
        <f>+AC12-AE12</f>
        <v>0</v>
      </c>
      <c r="AB12" s="5" cm="1">
        <f t="array" ref="AB12">+_xlfn.IFS(Z12&gt;1,(Z12-Z13),Z12&lt;=1,(Z12))</f>
        <v>1</v>
      </c>
      <c r="AC12" s="105">
        <f>+IF(AB12&gt;0,(AB12*$AC$10),0)</f>
        <v>0</v>
      </c>
      <c r="AD12" s="5" cm="1">
        <f t="array" ref="AD12">+_xlfn.IFS(Z12&gt;1,(Z12-Z13),Z12&lt;=1,(Z12))</f>
        <v>1</v>
      </c>
      <c r="AE12" s="105">
        <f>+IF(AD12&gt;0,(AD12*$AE$10),0)</f>
        <v>0</v>
      </c>
      <c r="AF12" s="175">
        <f>+$AF$5-B12</f>
        <v>20</v>
      </c>
      <c r="AG12" s="105">
        <f>+AI12-AK12</f>
        <v>0</v>
      </c>
      <c r="AH12" s="5" cm="1">
        <f t="array" ref="AH12">+_xlfn.IFS(AF12&gt;1,(AF12-AF13),AF12&lt;=1,(AF12))</f>
        <v>1</v>
      </c>
      <c r="AI12" s="105">
        <f>+IF(AH12&gt;0,(AH12*$AI$10),0)</f>
        <v>0</v>
      </c>
      <c r="AJ12" s="5" cm="1">
        <f t="array" ref="AJ12">+_xlfn.IFS(AF12&gt;1,(AF12-AF13),AF12&lt;=1,(AF12))</f>
        <v>1</v>
      </c>
      <c r="AK12" s="105">
        <f>+IF(AJ12&gt;0,(AJ12*$AK$10),0)</f>
        <v>0</v>
      </c>
      <c r="AO12" s="175">
        <f>+$AO$5-B12</f>
        <v>20</v>
      </c>
      <c r="AP12" s="245">
        <f>+AR12-AT12</f>
        <v>0</v>
      </c>
      <c r="AQ12" s="5" cm="1">
        <f t="array" ref="AQ12">+_xlfn.IFS(AO12&gt;1,(AO12-AO13),AO12&lt;=1,(AO12))</f>
        <v>1</v>
      </c>
      <c r="AR12" s="105">
        <f>+IF(AQ12&gt;0,(AQ12*$AR$10),0)</f>
        <v>0</v>
      </c>
      <c r="AS12" s="5" cm="1">
        <f t="array" ref="AS12">+_xlfn.IFS(AO12&gt;1,(AO12-AO13),AO12&lt;=1,(AO12))</f>
        <v>1</v>
      </c>
      <c r="AT12" s="105">
        <f>+IF(AS12&gt;0,(AS12*$AT$10),0)</f>
        <v>0</v>
      </c>
      <c r="AU12" s="175"/>
      <c r="AV12" s="105"/>
      <c r="AW12" s="5"/>
      <c r="AX12" s="5"/>
      <c r="AY12" s="5"/>
      <c r="AZ12" s="175">
        <f>+$AZ$5-B12</f>
        <v>20</v>
      </c>
      <c r="BA12" s="105">
        <f>+BC12-BE12</f>
        <v>0</v>
      </c>
      <c r="BB12" s="5" cm="1">
        <f t="array" ref="BB12">+_xlfn.IFS(AZ12&gt;1,(AZ12-AZ13),AZ12&lt;=1,(AZ12))</f>
        <v>1</v>
      </c>
      <c r="BC12" s="105">
        <f>+IF(BB12&gt;0,(BB12*$BC$10),0)</f>
        <v>0</v>
      </c>
      <c r="BD12" s="5" cm="1">
        <f t="array" ref="BD12">+_xlfn.IFS(AZ12&gt;1,(AZ12-AZ13),AZ12&lt;=1,(AZ12))</f>
        <v>1</v>
      </c>
      <c r="BE12" s="105">
        <f>+IF(BD12&gt;0,(BD12*$BE$10),0)</f>
        <v>0</v>
      </c>
      <c r="BF12" s="175">
        <f>+$BF$5-B12</f>
        <v>20</v>
      </c>
      <c r="BG12" s="105">
        <f>+BI12-BK12</f>
        <v>0</v>
      </c>
      <c r="BH12" s="5" cm="1">
        <f t="array" ref="BH12">+_xlfn.IFS(BF12&gt;1,(BF12-BF13),BF12&lt;=1,(BF12))</f>
        <v>1</v>
      </c>
      <c r="BI12" s="105">
        <f>+IF(BH12&gt;0,(BH12*$BI$10),0)</f>
        <v>0</v>
      </c>
      <c r="BJ12" s="5" cm="1">
        <f t="array" ref="BJ12">+_xlfn.IFS(BF12&gt;1,(BF12-BF13),BF12&lt;=1,(BF12))</f>
        <v>1</v>
      </c>
      <c r="BK12" s="105">
        <f>+IF(BJ12&gt;0,(BJ12*$BK$10),0)</f>
        <v>0</v>
      </c>
      <c r="BL12" s="175">
        <f>+$BL$5-B12</f>
        <v>20</v>
      </c>
      <c r="BM12" s="105">
        <f>+BO12-BQ12</f>
        <v>0</v>
      </c>
      <c r="BN12" s="5" cm="1">
        <f t="array" ref="BN12">+_xlfn.IFS(BL12&gt;1,(BL12-BL13),BL12&lt;=1,(BL12))</f>
        <v>1</v>
      </c>
      <c r="BO12" s="105">
        <f>+IF(BN12&gt;0,(BN12*$BO$10),0)</f>
        <v>0</v>
      </c>
      <c r="BP12" s="5" cm="1">
        <f t="array" ref="BP12">+_xlfn.IFS(BL12&gt;1,(BL12-BL13),BL12&lt;=1,(BL12))</f>
        <v>1</v>
      </c>
      <c r="BQ12" s="105">
        <f>+IF(BP12&gt;0,(BP12*$BQ$10),0)</f>
        <v>0</v>
      </c>
    </row>
    <row r="13" spans="1:1021 1026:2048 2050:3063 3077:4092 4106:5116 5121:6143 6145:7158 7172:8187 8201:9216 9230:10240 10245:11253 11267:12051" x14ac:dyDescent="0.35">
      <c r="A13" s="79">
        <v>2</v>
      </c>
      <c r="B13" s="88">
        <v>1</v>
      </c>
      <c r="C13" s="438"/>
      <c r="D13" s="434">
        <f>+E13+F13</f>
        <v>0</v>
      </c>
      <c r="E13" s="5">
        <f t="shared" ref="E13:E76" si="1">+I13+U13+AA13+AG13</f>
        <v>0</v>
      </c>
      <c r="F13" s="352">
        <f t="shared" ref="F13:F76" si="2">+AP13+BA13+BG13+BM13</f>
        <v>0</v>
      </c>
      <c r="G13" s="5"/>
      <c r="H13" s="234">
        <f t="shared" si="0"/>
        <v>19</v>
      </c>
      <c r="I13" s="105">
        <f>+K13-M13</f>
        <v>0</v>
      </c>
      <c r="J13" s="5" cm="1">
        <f t="array" ref="J13">+_xlfn.IFS(H13&gt;1,(H13-H14),H13&lt;=1,(H13))</f>
        <v>1</v>
      </c>
      <c r="K13" s="105">
        <f t="shared" ref="K13:K76" si="3">+IF(J13&gt;0,(J13*$K$10),0)</f>
        <v>0</v>
      </c>
      <c r="L13" s="5" cm="1">
        <f t="array" ref="L13">+_xlfn.IFS(H13&gt;1,(H13-H14),H13&lt;=1,(H13))</f>
        <v>1</v>
      </c>
      <c r="M13" s="105">
        <f t="shared" ref="M13:M76" si="4">+IF(L13&gt;0,(L13*$M$10),0)</f>
        <v>0</v>
      </c>
      <c r="O13" s="1"/>
      <c r="P13" s="1"/>
      <c r="T13" s="175">
        <f t="shared" ref="T13:T76" si="5">+$T$5-B13</f>
        <v>19</v>
      </c>
      <c r="U13" s="105">
        <f t="shared" ref="U13:U76" si="6">+W13-Y13</f>
        <v>0</v>
      </c>
      <c r="V13" s="5" cm="1">
        <f t="array" ref="V13">+_xlfn.IFS(T13&gt;1,(T13-T14),T13&lt;=1,(T13))</f>
        <v>1</v>
      </c>
      <c r="W13" s="105">
        <f t="shared" ref="W13:W76" si="7">+IF(V13&gt;0,(V13*$W$10),0)</f>
        <v>0</v>
      </c>
      <c r="X13" s="5" cm="1">
        <f t="array" ref="X13">+_xlfn.IFS(T13&gt;1,(T13-T14),T13&lt;=1,(T13))</f>
        <v>1</v>
      </c>
      <c r="Y13" s="105">
        <f t="shared" ref="Y13:Y76" si="8">+IF(X13&gt;0,(X13*$Y$10),0)</f>
        <v>0</v>
      </c>
      <c r="Z13" s="175">
        <f t="shared" ref="Z13:Z76" si="9">+$Z$5-B13</f>
        <v>19</v>
      </c>
      <c r="AA13" s="105">
        <f t="shared" ref="AA13:AA76" si="10">+AC13-AE13</f>
        <v>0</v>
      </c>
      <c r="AB13" s="5" cm="1">
        <f t="array" ref="AB13">+_xlfn.IFS(Z13&gt;1,(Z13-Z14),Z13&lt;=1,(Z13))</f>
        <v>1</v>
      </c>
      <c r="AC13" s="105">
        <f t="shared" ref="AC13:AC76" si="11">+IF(AB13&gt;0,(AB13*$AC$10),0)</f>
        <v>0</v>
      </c>
      <c r="AD13" s="5" cm="1">
        <f t="array" ref="AD13">+_xlfn.IFS(Z13&gt;1,(Z13-Z14),Z13&lt;=1,(Z13))</f>
        <v>1</v>
      </c>
      <c r="AE13" s="105">
        <f t="shared" ref="AE13:AE76" si="12">+IF(AD13&gt;0,(AD13*$AE$10),0)</f>
        <v>0</v>
      </c>
      <c r="AF13" s="175">
        <f t="shared" ref="AF13:AF76" si="13">+$AF$5-B13</f>
        <v>19</v>
      </c>
      <c r="AG13" s="105">
        <f t="shared" ref="AG13:AG76" si="14">+AI13-AK13</f>
        <v>0</v>
      </c>
      <c r="AH13" s="5" cm="1">
        <f t="array" ref="AH13">+_xlfn.IFS(AF13&gt;1,(AF13-AF14),AF13&lt;=1,(AF13))</f>
        <v>1</v>
      </c>
      <c r="AI13" s="105">
        <f t="shared" ref="AI13:AI76" si="15">+IF(AH13&gt;0,(AH13*$AI$10),0)</f>
        <v>0</v>
      </c>
      <c r="AJ13" s="5" cm="1">
        <f t="array" ref="AJ13">+_xlfn.IFS(AF13&gt;1,(AF13-AF14),AF13&lt;=1,(AF13))</f>
        <v>1</v>
      </c>
      <c r="AK13" s="105">
        <f t="shared" ref="AK13:AK76" si="16">+IF(AJ13&gt;0,(AJ13*$AK$10),0)</f>
        <v>0</v>
      </c>
      <c r="AO13" s="175">
        <f t="shared" ref="AO13:AO76" si="17">+$AO$5-B13</f>
        <v>19</v>
      </c>
      <c r="AP13" s="245">
        <f t="shared" ref="AP13:AP76" si="18">+AR13-AT13</f>
        <v>0</v>
      </c>
      <c r="AQ13" s="5" cm="1">
        <f t="array" ref="AQ13">+_xlfn.IFS(AO13&gt;1,(AO13-AO14),AO13&lt;=1,(AO13))</f>
        <v>1</v>
      </c>
      <c r="AR13" s="105">
        <f t="shared" ref="AR13:AR76" si="19">+IF(AQ13&gt;0,(AQ13*$AR$10),0)</f>
        <v>0</v>
      </c>
      <c r="AS13" s="5" cm="1">
        <f t="array" ref="AS13">+_xlfn.IFS(AO13&gt;1,(AO13-AO14),AO13&lt;=1,(AO13))</f>
        <v>1</v>
      </c>
      <c r="AT13" s="105">
        <f t="shared" ref="AT13:AT76" si="20">+IF(AS13&gt;0,(AS13*$AT$10),0)</f>
        <v>0</v>
      </c>
      <c r="AU13" s="175"/>
      <c r="AV13" s="105"/>
      <c r="AW13" s="5"/>
      <c r="AX13" s="5"/>
      <c r="AY13" s="5"/>
      <c r="AZ13" s="175">
        <f t="shared" ref="AZ13:AZ76" si="21">+$AZ$5-B13</f>
        <v>19</v>
      </c>
      <c r="BA13" s="105">
        <f t="shared" ref="BA13:BA76" si="22">+BC13-BE13</f>
        <v>0</v>
      </c>
      <c r="BB13" s="5" cm="1">
        <f t="array" ref="BB13">+_xlfn.IFS(AZ13&gt;1,(AZ13-AZ14),AZ13&lt;=1,(AZ13))</f>
        <v>1</v>
      </c>
      <c r="BC13" s="105">
        <f t="shared" ref="BC13:BC76" si="23">+IF(BB13&gt;0,(BB13*$BC$10),0)</f>
        <v>0</v>
      </c>
      <c r="BD13" s="5" cm="1">
        <f t="array" ref="BD13">+_xlfn.IFS(AZ13&gt;1,(AZ13-AZ14),AZ13&lt;=1,(AZ13))</f>
        <v>1</v>
      </c>
      <c r="BE13" s="105">
        <f t="shared" ref="BE13:BE76" si="24">+IF(BD13&gt;0,(BD13*$BE$10),0)</f>
        <v>0</v>
      </c>
      <c r="BF13" s="175">
        <f t="shared" ref="BF13:BF76" si="25">+$BF$5-B13</f>
        <v>19</v>
      </c>
      <c r="BG13" s="105">
        <f t="shared" ref="BG13:BG76" si="26">+BI13-BK13</f>
        <v>0</v>
      </c>
      <c r="BH13" s="5" cm="1">
        <f t="array" ref="BH13">+_xlfn.IFS(BF13&gt;1,(BF13-BF14),BF13&lt;=1,(BF13))</f>
        <v>1</v>
      </c>
      <c r="BI13" s="105">
        <f t="shared" ref="BI13:BI76" si="27">+IF(BH13&gt;0,(BH13*$BI$10),0)</f>
        <v>0</v>
      </c>
      <c r="BJ13" s="5" cm="1">
        <f t="array" ref="BJ13">+_xlfn.IFS(BF13&gt;1,(BF13-BF14),BF13&lt;=1,(BF13))</f>
        <v>1</v>
      </c>
      <c r="BK13" s="105">
        <f t="shared" ref="BK13:BK76" si="28">+IF(BJ13&gt;0,(BJ13*$BK$10),0)</f>
        <v>0</v>
      </c>
      <c r="BL13" s="175">
        <f t="shared" ref="BL13:BL76" si="29">+$BL$5-B13</f>
        <v>19</v>
      </c>
      <c r="BM13" s="105">
        <f t="shared" ref="BM13:BM76" si="30">+BO13-BQ13</f>
        <v>0</v>
      </c>
      <c r="BN13" s="5" cm="1">
        <f t="array" ref="BN13">+_xlfn.IFS(BL13&gt;1,(BL13-BL14),BL13&lt;=1,(BL13))</f>
        <v>1</v>
      </c>
      <c r="BO13" s="105">
        <f t="shared" ref="BO13:BO76" si="31">+IF(BN13&gt;0,(BN13*$BO$10),0)</f>
        <v>0</v>
      </c>
      <c r="BP13" s="5" cm="1">
        <f t="array" ref="BP13">+_xlfn.IFS(BL13&gt;1,(BL13-BL14),BL13&lt;=1,(BL13))</f>
        <v>1</v>
      </c>
      <c r="BQ13" s="105">
        <f t="shared" ref="BQ13:BQ76" si="32">+IF(BP13&gt;0,(BP13*$BQ$10),0)</f>
        <v>0</v>
      </c>
    </row>
    <row r="14" spans="1:1021 1026:2048 2050:3063 3077:4092 4106:5116 5121:6143 6145:7158 7172:8187 8201:9216 9230:10240 10245:11253 11267:12051" s="7" customFormat="1" x14ac:dyDescent="0.35">
      <c r="A14" s="475">
        <v>3</v>
      </c>
      <c r="B14" s="88">
        <v>2</v>
      </c>
      <c r="C14" s="439"/>
      <c r="D14" s="434">
        <f t="shared" ref="D14:D77" si="33">+E14+F14</f>
        <v>0</v>
      </c>
      <c r="E14" s="5">
        <f t="shared" si="1"/>
        <v>0</v>
      </c>
      <c r="F14" s="352">
        <f t="shared" si="2"/>
        <v>0</v>
      </c>
      <c r="G14" s="5"/>
      <c r="H14" s="234">
        <f t="shared" si="0"/>
        <v>18</v>
      </c>
      <c r="I14" s="105">
        <f t="shared" ref="I14:I77" si="34">+K14-M14</f>
        <v>0</v>
      </c>
      <c r="J14" s="5" cm="1">
        <f t="array" ref="J14">+_xlfn.IFS(H14&gt;1,(H14-H15),H14&lt;=1,(H14))</f>
        <v>1</v>
      </c>
      <c r="K14" s="105">
        <f t="shared" si="3"/>
        <v>0</v>
      </c>
      <c r="L14" s="5" cm="1">
        <f t="array" ref="L14">+_xlfn.IFS(H14&gt;1,(H14-H15),H14&lt;=1,(H14))</f>
        <v>1</v>
      </c>
      <c r="M14" s="105">
        <f t="shared" si="4"/>
        <v>0</v>
      </c>
      <c r="N14"/>
      <c r="O14" s="1"/>
      <c r="P14" s="1"/>
      <c r="Q14"/>
      <c r="R14"/>
      <c r="S14"/>
      <c r="T14" s="175">
        <f t="shared" si="5"/>
        <v>18</v>
      </c>
      <c r="U14" s="105">
        <f t="shared" si="6"/>
        <v>0</v>
      </c>
      <c r="V14" s="5" cm="1">
        <f t="array" ref="V14">+_xlfn.IFS(T14&gt;1,(T14-T15),T14&lt;=1,(T14))</f>
        <v>1</v>
      </c>
      <c r="W14" s="105">
        <f t="shared" si="7"/>
        <v>0</v>
      </c>
      <c r="X14" s="5" cm="1">
        <f t="array" ref="X14">+_xlfn.IFS(T14&gt;1,(T14-T15),T14&lt;=1,(T14))</f>
        <v>1</v>
      </c>
      <c r="Y14" s="105">
        <f t="shared" si="8"/>
        <v>0</v>
      </c>
      <c r="Z14" s="175">
        <f t="shared" si="9"/>
        <v>18</v>
      </c>
      <c r="AA14" s="105">
        <f t="shared" si="10"/>
        <v>0</v>
      </c>
      <c r="AB14" s="5" cm="1">
        <f t="array" ref="AB14">+_xlfn.IFS(Z14&gt;1,(Z14-Z15),Z14&lt;=1,(Z14))</f>
        <v>1</v>
      </c>
      <c r="AC14" s="105">
        <f t="shared" si="11"/>
        <v>0</v>
      </c>
      <c r="AD14" s="5" cm="1">
        <f t="array" ref="AD14">+_xlfn.IFS(Z14&gt;1,(Z14-Z15),Z14&lt;=1,(Z14))</f>
        <v>1</v>
      </c>
      <c r="AE14" s="105">
        <f t="shared" si="12"/>
        <v>0</v>
      </c>
      <c r="AF14" s="175">
        <f t="shared" si="13"/>
        <v>18</v>
      </c>
      <c r="AG14" s="105">
        <f t="shared" si="14"/>
        <v>0</v>
      </c>
      <c r="AH14" s="5" cm="1">
        <f t="array" ref="AH14">+_xlfn.IFS(AF14&gt;1,(AF14-AF15),AF14&lt;=1,(AF14))</f>
        <v>1</v>
      </c>
      <c r="AI14" s="105">
        <f t="shared" si="15"/>
        <v>0</v>
      </c>
      <c r="AJ14" s="5" cm="1">
        <f t="array" ref="AJ14">+_xlfn.IFS(AF14&gt;1,(AF14-AF15),AF14&lt;=1,(AF14))</f>
        <v>1</v>
      </c>
      <c r="AK14" s="105">
        <f t="shared" si="16"/>
        <v>0</v>
      </c>
      <c r="AL14" s="373"/>
      <c r="AM14" s="102"/>
      <c r="AN14" s="421"/>
      <c r="AO14" s="175">
        <f t="shared" si="17"/>
        <v>18</v>
      </c>
      <c r="AP14" s="245">
        <f t="shared" si="18"/>
        <v>0</v>
      </c>
      <c r="AQ14" s="5" cm="1">
        <f t="array" ref="AQ14">+_xlfn.IFS(AO14&gt;1,(AO14-AO15),AO14&lt;=1,(AO14))</f>
        <v>1</v>
      </c>
      <c r="AR14" s="105">
        <f t="shared" si="19"/>
        <v>0</v>
      </c>
      <c r="AS14" s="5" cm="1">
        <f t="array" ref="AS14">+_xlfn.IFS(AO14&gt;1,(AO14-AO15),AO14&lt;=1,(AO14))</f>
        <v>1</v>
      </c>
      <c r="AT14" s="105">
        <f t="shared" si="20"/>
        <v>0</v>
      </c>
      <c r="AU14" s="175"/>
      <c r="AV14" s="105"/>
      <c r="AW14" s="5"/>
      <c r="AX14" s="5"/>
      <c r="AY14" s="5"/>
      <c r="AZ14" s="175">
        <f t="shared" si="21"/>
        <v>18</v>
      </c>
      <c r="BA14" s="105">
        <f t="shared" si="22"/>
        <v>0</v>
      </c>
      <c r="BB14" s="5" cm="1">
        <f t="array" ref="BB14">+_xlfn.IFS(AZ14&gt;1,(AZ14-AZ15),AZ14&lt;=1,(AZ14))</f>
        <v>1</v>
      </c>
      <c r="BC14" s="105">
        <f t="shared" si="23"/>
        <v>0</v>
      </c>
      <c r="BD14" s="5" cm="1">
        <f t="array" ref="BD14">+_xlfn.IFS(AZ14&gt;1,(AZ14-AZ15),AZ14&lt;=1,(AZ14))</f>
        <v>1</v>
      </c>
      <c r="BE14" s="105">
        <f t="shared" si="24"/>
        <v>0</v>
      </c>
      <c r="BF14" s="175">
        <f t="shared" si="25"/>
        <v>18</v>
      </c>
      <c r="BG14" s="105">
        <f t="shared" si="26"/>
        <v>0</v>
      </c>
      <c r="BH14" s="5" cm="1">
        <f t="array" ref="BH14">+_xlfn.IFS(BF14&gt;1,(BF14-BF15),BF14&lt;=1,(BF14))</f>
        <v>1</v>
      </c>
      <c r="BI14" s="105">
        <f t="shared" si="27"/>
        <v>0</v>
      </c>
      <c r="BJ14" s="5" cm="1">
        <f t="array" ref="BJ14">+_xlfn.IFS(BF14&gt;1,(BF14-BF15),BF14&lt;=1,(BF14))</f>
        <v>1</v>
      </c>
      <c r="BK14" s="105">
        <f t="shared" si="28"/>
        <v>0</v>
      </c>
      <c r="BL14" s="175">
        <f t="shared" si="29"/>
        <v>18</v>
      </c>
      <c r="BM14" s="105">
        <f t="shared" si="30"/>
        <v>0</v>
      </c>
      <c r="BN14" s="5" cm="1">
        <f t="array" ref="BN14">+_xlfn.IFS(BL14&gt;1,(BL14-BL15),BL14&lt;=1,(BL14))</f>
        <v>1</v>
      </c>
      <c r="BO14" s="105">
        <f t="shared" si="31"/>
        <v>0</v>
      </c>
      <c r="BP14" s="5" cm="1">
        <f t="array" ref="BP14">+_xlfn.IFS(BL14&gt;1,(BL14-BL15),BL14&lt;=1,(BL14))</f>
        <v>1</v>
      </c>
      <c r="BQ14" s="105">
        <f t="shared" si="32"/>
        <v>0</v>
      </c>
      <c r="BR14" s="77"/>
      <c r="BS14" s="102"/>
    </row>
    <row r="15" spans="1:1021 1026:2048 2050:3063 3077:4092 4106:5116 5121:6143 6145:7158 7172:8187 8201:9216 9230:10240 10245:11253 11267:12051" s="8" customFormat="1" x14ac:dyDescent="0.35">
      <c r="A15" s="79">
        <v>4</v>
      </c>
      <c r="B15" s="274">
        <v>3</v>
      </c>
      <c r="C15" s="438"/>
      <c r="D15" s="434">
        <f t="shared" si="33"/>
        <v>0</v>
      </c>
      <c r="E15" s="5">
        <f t="shared" si="1"/>
        <v>0</v>
      </c>
      <c r="F15" s="352">
        <f t="shared" si="2"/>
        <v>0</v>
      </c>
      <c r="G15" s="5"/>
      <c r="H15" s="234">
        <f t="shared" si="0"/>
        <v>17</v>
      </c>
      <c r="I15" s="105">
        <f t="shared" si="34"/>
        <v>0</v>
      </c>
      <c r="J15" s="5" cm="1">
        <f t="array" ref="J15">+_xlfn.IFS(H15&gt;1,(H15-H16),H15&lt;=1,(H15))</f>
        <v>1</v>
      </c>
      <c r="K15" s="105">
        <f t="shared" si="3"/>
        <v>0</v>
      </c>
      <c r="L15" s="5" cm="1">
        <f t="array" ref="L15">+_xlfn.IFS(H15&gt;1,(H15-H16),H15&lt;=1,(H15))</f>
        <v>1</v>
      </c>
      <c r="M15" s="105">
        <f t="shared" si="4"/>
        <v>0</v>
      </c>
      <c r="N15"/>
      <c r="O15" s="1"/>
      <c r="P15" s="1"/>
      <c r="Q15"/>
      <c r="R15"/>
      <c r="S15"/>
      <c r="T15" s="175">
        <f t="shared" si="5"/>
        <v>17</v>
      </c>
      <c r="U15" s="105">
        <f t="shared" si="6"/>
        <v>0</v>
      </c>
      <c r="V15" s="5" cm="1">
        <f t="array" ref="V15">+_xlfn.IFS(T15&gt;1,(T15-T16),T15&lt;=1,(T15))</f>
        <v>1</v>
      </c>
      <c r="W15" s="105">
        <f t="shared" si="7"/>
        <v>0</v>
      </c>
      <c r="X15" s="5" cm="1">
        <f t="array" ref="X15">+_xlfn.IFS(T15&gt;1,(T15-T16),T15&lt;=1,(T15))</f>
        <v>1</v>
      </c>
      <c r="Y15" s="105">
        <f t="shared" si="8"/>
        <v>0</v>
      </c>
      <c r="Z15" s="175">
        <f t="shared" si="9"/>
        <v>17</v>
      </c>
      <c r="AA15" s="105">
        <f t="shared" si="10"/>
        <v>0</v>
      </c>
      <c r="AB15" s="5" cm="1">
        <f t="array" ref="AB15">+_xlfn.IFS(Z15&gt;1,(Z15-Z16),Z15&lt;=1,(Z15))</f>
        <v>1</v>
      </c>
      <c r="AC15" s="105">
        <f t="shared" si="11"/>
        <v>0</v>
      </c>
      <c r="AD15" s="5" cm="1">
        <f t="array" ref="AD15">+_xlfn.IFS(Z15&gt;1,(Z15-Z16),Z15&lt;=1,(Z15))</f>
        <v>1</v>
      </c>
      <c r="AE15" s="105">
        <f t="shared" si="12"/>
        <v>0</v>
      </c>
      <c r="AF15" s="175">
        <f t="shared" si="13"/>
        <v>17</v>
      </c>
      <c r="AG15" s="105">
        <f t="shared" si="14"/>
        <v>0</v>
      </c>
      <c r="AH15" s="5" cm="1">
        <f t="array" ref="AH15">+_xlfn.IFS(AF15&gt;1,(AF15-AF16),AF15&lt;=1,(AF15))</f>
        <v>1</v>
      </c>
      <c r="AI15" s="105">
        <f t="shared" si="15"/>
        <v>0</v>
      </c>
      <c r="AJ15" s="5" cm="1">
        <f t="array" ref="AJ15">+_xlfn.IFS(AF15&gt;1,(AF15-AF16),AF15&lt;=1,(AF15))</f>
        <v>1</v>
      </c>
      <c r="AK15" s="105">
        <f t="shared" si="16"/>
        <v>0</v>
      </c>
      <c r="AL15" s="374"/>
      <c r="AM15" s="95"/>
      <c r="AN15" s="111"/>
      <c r="AO15" s="175">
        <f t="shared" si="17"/>
        <v>17</v>
      </c>
      <c r="AP15" s="245">
        <f t="shared" si="18"/>
        <v>0</v>
      </c>
      <c r="AQ15" s="5" cm="1">
        <f t="array" ref="AQ15">+_xlfn.IFS(AO15&gt;1,(AO15-AO16),AO15&lt;=1,(AO15))</f>
        <v>1</v>
      </c>
      <c r="AR15" s="105">
        <f t="shared" si="19"/>
        <v>0</v>
      </c>
      <c r="AS15" s="5" cm="1">
        <f t="array" ref="AS15">+_xlfn.IFS(AO15&gt;1,(AO15-AO16),AO15&lt;=1,(AO15))</f>
        <v>1</v>
      </c>
      <c r="AT15" s="105">
        <f t="shared" si="20"/>
        <v>0</v>
      </c>
      <c r="AU15" s="175"/>
      <c r="AV15" s="105"/>
      <c r="AW15" s="5"/>
      <c r="AX15" s="5"/>
      <c r="AY15" s="5"/>
      <c r="AZ15" s="175">
        <f t="shared" si="21"/>
        <v>17</v>
      </c>
      <c r="BA15" s="105">
        <f t="shared" si="22"/>
        <v>0</v>
      </c>
      <c r="BB15" s="5" cm="1">
        <f t="array" ref="BB15">+_xlfn.IFS(AZ15&gt;1,(AZ15-AZ16),AZ15&lt;=1,(AZ15))</f>
        <v>1</v>
      </c>
      <c r="BC15" s="105">
        <f t="shared" si="23"/>
        <v>0</v>
      </c>
      <c r="BD15" s="5" cm="1">
        <f t="array" ref="BD15">+_xlfn.IFS(AZ15&gt;1,(AZ15-AZ16),AZ15&lt;=1,(AZ15))</f>
        <v>1</v>
      </c>
      <c r="BE15" s="105">
        <f t="shared" si="24"/>
        <v>0</v>
      </c>
      <c r="BF15" s="175">
        <f t="shared" si="25"/>
        <v>17</v>
      </c>
      <c r="BG15" s="105">
        <f t="shared" si="26"/>
        <v>0</v>
      </c>
      <c r="BH15" s="5" cm="1">
        <f t="array" ref="BH15">+_xlfn.IFS(BF15&gt;1,(BF15-BF16),BF15&lt;=1,(BF15))</f>
        <v>1</v>
      </c>
      <c r="BI15" s="105">
        <f t="shared" si="27"/>
        <v>0</v>
      </c>
      <c r="BJ15" s="5" cm="1">
        <f t="array" ref="BJ15">+_xlfn.IFS(BF15&gt;1,(BF15-BF16),BF15&lt;=1,(BF15))</f>
        <v>1</v>
      </c>
      <c r="BK15" s="105">
        <f t="shared" si="28"/>
        <v>0</v>
      </c>
      <c r="BL15" s="175">
        <f t="shared" si="29"/>
        <v>17</v>
      </c>
      <c r="BM15" s="105">
        <f t="shared" si="30"/>
        <v>0</v>
      </c>
      <c r="BN15" s="5" cm="1">
        <f t="array" ref="BN15">+_xlfn.IFS(BL15&gt;1,(BL15-BL16),BL15&lt;=1,(BL15))</f>
        <v>1</v>
      </c>
      <c r="BO15" s="105">
        <f t="shared" si="31"/>
        <v>0</v>
      </c>
      <c r="BP15" s="5" cm="1">
        <f t="array" ref="BP15">+_xlfn.IFS(BL15&gt;1,(BL15-BL16),BL15&lt;=1,(BL15))</f>
        <v>1</v>
      </c>
      <c r="BQ15" s="105">
        <f t="shared" si="32"/>
        <v>0</v>
      </c>
      <c r="BR15" s="77"/>
      <c r="BS15" s="95"/>
    </row>
    <row r="16" spans="1:1021 1026:2048 2050:3063 3077:4092 4106:5116 5121:6143 6145:7158 7172:8187 8201:9216 9230:10240 10245:11253 11267:12051" x14ac:dyDescent="0.35">
      <c r="A16" s="79">
        <v>5</v>
      </c>
      <c r="B16" s="275">
        <v>4</v>
      </c>
      <c r="C16" s="438"/>
      <c r="D16" s="434">
        <f t="shared" si="33"/>
        <v>0</v>
      </c>
      <c r="E16" s="5">
        <f t="shared" si="1"/>
        <v>0</v>
      </c>
      <c r="F16" s="352">
        <f t="shared" si="2"/>
        <v>0</v>
      </c>
      <c r="G16" s="5"/>
      <c r="H16" s="234">
        <f t="shared" si="0"/>
        <v>16</v>
      </c>
      <c r="I16" s="105">
        <f t="shared" si="34"/>
        <v>0</v>
      </c>
      <c r="J16" s="5" cm="1">
        <f t="array" ref="J16">+_xlfn.IFS(H16&gt;1,(H16-H17),H16&lt;=1,(H16))</f>
        <v>1</v>
      </c>
      <c r="K16" s="105">
        <f t="shared" si="3"/>
        <v>0</v>
      </c>
      <c r="L16" s="5" cm="1">
        <f t="array" ref="L16">+_xlfn.IFS(H16&gt;1,(H16-H17),H16&lt;=1,(H16))</f>
        <v>1</v>
      </c>
      <c r="M16" s="105">
        <f t="shared" si="4"/>
        <v>0</v>
      </c>
      <c r="O16" s="1"/>
      <c r="P16" s="1"/>
      <c r="T16" s="175">
        <f t="shared" si="5"/>
        <v>16</v>
      </c>
      <c r="U16" s="105">
        <f t="shared" si="6"/>
        <v>0</v>
      </c>
      <c r="V16" s="5" cm="1">
        <f t="array" ref="V16">+_xlfn.IFS(T16&gt;1,(T16-T17),T16&lt;=1,(T16))</f>
        <v>1</v>
      </c>
      <c r="W16" s="105">
        <f t="shared" si="7"/>
        <v>0</v>
      </c>
      <c r="X16" s="5" cm="1">
        <f t="array" ref="X16">+_xlfn.IFS(T16&gt;1,(T16-T17),T16&lt;=1,(T16))</f>
        <v>1</v>
      </c>
      <c r="Y16" s="105">
        <f t="shared" si="8"/>
        <v>0</v>
      </c>
      <c r="Z16" s="175">
        <f t="shared" si="9"/>
        <v>16</v>
      </c>
      <c r="AA16" s="105">
        <f t="shared" si="10"/>
        <v>0</v>
      </c>
      <c r="AB16" s="5" cm="1">
        <f t="array" ref="AB16">+_xlfn.IFS(Z16&gt;1,(Z16-Z17),Z16&lt;=1,(Z16))</f>
        <v>1</v>
      </c>
      <c r="AC16" s="105">
        <f t="shared" si="11"/>
        <v>0</v>
      </c>
      <c r="AD16" s="5" cm="1">
        <f t="array" ref="AD16">+_xlfn.IFS(Z16&gt;1,(Z16-Z17),Z16&lt;=1,(Z16))</f>
        <v>1</v>
      </c>
      <c r="AE16" s="105">
        <f t="shared" si="12"/>
        <v>0</v>
      </c>
      <c r="AF16" s="175">
        <f t="shared" si="13"/>
        <v>16</v>
      </c>
      <c r="AG16" s="105">
        <f t="shared" si="14"/>
        <v>0</v>
      </c>
      <c r="AH16" s="5" cm="1">
        <f t="array" ref="AH16">+_xlfn.IFS(AF16&gt;1,(AF16-AF17),AF16&lt;=1,(AF16))</f>
        <v>1</v>
      </c>
      <c r="AI16" s="105">
        <f t="shared" si="15"/>
        <v>0</v>
      </c>
      <c r="AJ16" s="5" cm="1">
        <f t="array" ref="AJ16">+_xlfn.IFS(AF16&gt;1,(AF16-AF17),AF16&lt;=1,(AF16))</f>
        <v>1</v>
      </c>
      <c r="AK16" s="105">
        <f t="shared" si="16"/>
        <v>0</v>
      </c>
      <c r="AO16" s="175">
        <f t="shared" si="17"/>
        <v>16</v>
      </c>
      <c r="AP16" s="245">
        <f t="shared" si="18"/>
        <v>0</v>
      </c>
      <c r="AQ16" s="5" cm="1">
        <f t="array" ref="AQ16">+_xlfn.IFS(AO16&gt;1,(AO16-AO17),AO16&lt;=1,(AO16))</f>
        <v>1</v>
      </c>
      <c r="AR16" s="105">
        <f t="shared" si="19"/>
        <v>0</v>
      </c>
      <c r="AS16" s="5" cm="1">
        <f t="array" ref="AS16">+_xlfn.IFS(AO16&gt;1,(AO16-AO17),AO16&lt;=1,(AO16))</f>
        <v>1</v>
      </c>
      <c r="AT16" s="105">
        <f t="shared" si="20"/>
        <v>0</v>
      </c>
      <c r="AU16" s="175"/>
      <c r="AV16" s="105"/>
      <c r="AW16" s="5"/>
      <c r="AX16" s="5"/>
      <c r="AY16" s="5"/>
      <c r="AZ16" s="175">
        <f t="shared" si="21"/>
        <v>16</v>
      </c>
      <c r="BA16" s="105">
        <f t="shared" si="22"/>
        <v>0</v>
      </c>
      <c r="BB16" s="5" cm="1">
        <f t="array" ref="BB16">+_xlfn.IFS(AZ16&gt;1,(AZ16-AZ17),AZ16&lt;=1,(AZ16))</f>
        <v>1</v>
      </c>
      <c r="BC16" s="105">
        <f t="shared" si="23"/>
        <v>0</v>
      </c>
      <c r="BD16" s="5" cm="1">
        <f t="array" ref="BD16">+_xlfn.IFS(AZ16&gt;1,(AZ16-AZ17),AZ16&lt;=1,(AZ16))</f>
        <v>1</v>
      </c>
      <c r="BE16" s="105">
        <f t="shared" si="24"/>
        <v>0</v>
      </c>
      <c r="BF16" s="175">
        <f t="shared" si="25"/>
        <v>16</v>
      </c>
      <c r="BG16" s="105">
        <f t="shared" si="26"/>
        <v>0</v>
      </c>
      <c r="BH16" s="5" cm="1">
        <f t="array" ref="BH16">+_xlfn.IFS(BF16&gt;1,(BF16-BF17),BF16&lt;=1,(BF16))</f>
        <v>1</v>
      </c>
      <c r="BI16" s="105">
        <f t="shared" si="27"/>
        <v>0</v>
      </c>
      <c r="BJ16" s="5" cm="1">
        <f t="array" ref="BJ16">+_xlfn.IFS(BF16&gt;1,(BF16-BF17),BF16&lt;=1,(BF16))</f>
        <v>1</v>
      </c>
      <c r="BK16" s="105">
        <f t="shared" si="28"/>
        <v>0</v>
      </c>
      <c r="BL16" s="175">
        <f t="shared" si="29"/>
        <v>16</v>
      </c>
      <c r="BM16" s="105">
        <f t="shared" si="30"/>
        <v>0</v>
      </c>
      <c r="BN16" s="5" cm="1">
        <f t="array" ref="BN16">+_xlfn.IFS(BL16&gt;1,(BL16-BL17),BL16&lt;=1,(BL16))</f>
        <v>1</v>
      </c>
      <c r="BO16" s="105">
        <f t="shared" si="31"/>
        <v>0</v>
      </c>
      <c r="BP16" s="5" cm="1">
        <f t="array" ref="BP16">+_xlfn.IFS(BL16&gt;1,(BL16-BL17),BL16&lt;=1,(BL16))</f>
        <v>1</v>
      </c>
      <c r="BQ16" s="105">
        <f t="shared" si="32"/>
        <v>0</v>
      </c>
    </row>
    <row r="17" spans="1:71" x14ac:dyDescent="0.35">
      <c r="A17" s="475">
        <v>6</v>
      </c>
      <c r="B17" s="88">
        <v>5</v>
      </c>
      <c r="C17" s="438"/>
      <c r="D17" s="434">
        <f t="shared" si="33"/>
        <v>0</v>
      </c>
      <c r="E17" s="5">
        <f t="shared" si="1"/>
        <v>0</v>
      </c>
      <c r="F17" s="352">
        <f t="shared" si="2"/>
        <v>0</v>
      </c>
      <c r="G17" s="5"/>
      <c r="H17" s="234">
        <f t="shared" si="0"/>
        <v>15</v>
      </c>
      <c r="I17" s="105">
        <f t="shared" si="34"/>
        <v>0</v>
      </c>
      <c r="J17" s="5" cm="1">
        <f t="array" ref="J17">+_xlfn.IFS(H17&gt;1,(H17-H18),H17&lt;=1,(H17))</f>
        <v>1</v>
      </c>
      <c r="K17" s="105">
        <f t="shared" si="3"/>
        <v>0</v>
      </c>
      <c r="L17" s="5" cm="1">
        <f t="array" ref="L17">+_xlfn.IFS(H17&gt;1,(H17-H18),H17&lt;=1,(H17))</f>
        <v>1</v>
      </c>
      <c r="M17" s="105">
        <f t="shared" si="4"/>
        <v>0</v>
      </c>
      <c r="O17" s="1"/>
      <c r="P17" s="1"/>
      <c r="T17" s="175">
        <f t="shared" si="5"/>
        <v>15</v>
      </c>
      <c r="U17" s="105">
        <f t="shared" si="6"/>
        <v>0</v>
      </c>
      <c r="V17" s="5" cm="1">
        <f t="array" ref="V17">+_xlfn.IFS(T17&gt;1,(T17-T18),T17&lt;=1,(T17))</f>
        <v>1</v>
      </c>
      <c r="W17" s="105">
        <f t="shared" si="7"/>
        <v>0</v>
      </c>
      <c r="X17" s="5" cm="1">
        <f t="array" ref="X17">+_xlfn.IFS(T17&gt;1,(T17-T18),T17&lt;=1,(T17))</f>
        <v>1</v>
      </c>
      <c r="Y17" s="105">
        <f t="shared" si="8"/>
        <v>0</v>
      </c>
      <c r="Z17" s="175">
        <f t="shared" si="9"/>
        <v>15</v>
      </c>
      <c r="AA17" s="105">
        <f t="shared" si="10"/>
        <v>0</v>
      </c>
      <c r="AB17" s="5" cm="1">
        <f t="array" ref="AB17">+_xlfn.IFS(Z17&gt;1,(Z17-Z18),Z17&lt;=1,(Z17))</f>
        <v>1</v>
      </c>
      <c r="AC17" s="105">
        <f t="shared" si="11"/>
        <v>0</v>
      </c>
      <c r="AD17" s="5" cm="1">
        <f t="array" ref="AD17">+_xlfn.IFS(Z17&gt;1,(Z17-Z18),Z17&lt;=1,(Z17))</f>
        <v>1</v>
      </c>
      <c r="AE17" s="105">
        <f t="shared" si="12"/>
        <v>0</v>
      </c>
      <c r="AF17" s="175">
        <f t="shared" si="13"/>
        <v>15</v>
      </c>
      <c r="AG17" s="105">
        <f t="shared" si="14"/>
        <v>0</v>
      </c>
      <c r="AH17" s="5" cm="1">
        <f t="array" ref="AH17">+_xlfn.IFS(AF17&gt;1,(AF17-AF18),AF17&lt;=1,(AF17))</f>
        <v>1</v>
      </c>
      <c r="AI17" s="105">
        <f t="shared" si="15"/>
        <v>0</v>
      </c>
      <c r="AJ17" s="5" cm="1">
        <f t="array" ref="AJ17">+_xlfn.IFS(AF17&gt;1,(AF17-AF18),AF17&lt;=1,(AF17))</f>
        <v>1</v>
      </c>
      <c r="AK17" s="105">
        <f t="shared" si="16"/>
        <v>0</v>
      </c>
      <c r="AO17" s="175">
        <f t="shared" si="17"/>
        <v>15</v>
      </c>
      <c r="AP17" s="245">
        <f t="shared" si="18"/>
        <v>0</v>
      </c>
      <c r="AQ17" s="5" cm="1">
        <f t="array" ref="AQ17">+_xlfn.IFS(AO17&gt;1,(AO17-AO18),AO17&lt;=1,(AO17))</f>
        <v>1</v>
      </c>
      <c r="AR17" s="105">
        <f t="shared" si="19"/>
        <v>0</v>
      </c>
      <c r="AS17" s="5" cm="1">
        <f t="array" ref="AS17">+_xlfn.IFS(AO17&gt;1,(AO17-AO18),AO17&lt;=1,(AO17))</f>
        <v>1</v>
      </c>
      <c r="AT17" s="105">
        <f t="shared" si="20"/>
        <v>0</v>
      </c>
      <c r="AU17" s="175"/>
      <c r="AV17" s="105"/>
      <c r="AW17" s="5"/>
      <c r="AX17" s="5"/>
      <c r="AY17" s="5"/>
      <c r="AZ17" s="175">
        <f t="shared" si="21"/>
        <v>15</v>
      </c>
      <c r="BA17" s="105">
        <f t="shared" si="22"/>
        <v>0</v>
      </c>
      <c r="BB17" s="5" cm="1">
        <f t="array" ref="BB17">+_xlfn.IFS(AZ17&gt;1,(AZ17-AZ18),AZ17&lt;=1,(AZ17))</f>
        <v>1</v>
      </c>
      <c r="BC17" s="105">
        <f t="shared" si="23"/>
        <v>0</v>
      </c>
      <c r="BD17" s="5" cm="1">
        <f t="array" ref="BD17">+_xlfn.IFS(AZ17&gt;1,(AZ17-AZ18),AZ17&lt;=1,(AZ17))</f>
        <v>1</v>
      </c>
      <c r="BE17" s="105">
        <f t="shared" si="24"/>
        <v>0</v>
      </c>
      <c r="BF17" s="175">
        <f t="shared" si="25"/>
        <v>15</v>
      </c>
      <c r="BG17" s="105">
        <f t="shared" si="26"/>
        <v>0</v>
      </c>
      <c r="BH17" s="5" cm="1">
        <f t="array" ref="BH17">+_xlfn.IFS(BF17&gt;1,(BF17-BF18),BF17&lt;=1,(BF17))</f>
        <v>1</v>
      </c>
      <c r="BI17" s="105">
        <f t="shared" si="27"/>
        <v>0</v>
      </c>
      <c r="BJ17" s="5" cm="1">
        <f t="array" ref="BJ17">+_xlfn.IFS(BF17&gt;1,(BF17-BF18),BF17&lt;=1,(BF17))</f>
        <v>1</v>
      </c>
      <c r="BK17" s="105">
        <f t="shared" si="28"/>
        <v>0</v>
      </c>
      <c r="BL17" s="175">
        <f t="shared" si="29"/>
        <v>15</v>
      </c>
      <c r="BM17" s="105">
        <f t="shared" si="30"/>
        <v>0</v>
      </c>
      <c r="BN17" s="5" cm="1">
        <f t="array" ref="BN17">+_xlfn.IFS(BL17&gt;1,(BL17-BL18),BL17&lt;=1,(BL17))</f>
        <v>1</v>
      </c>
      <c r="BO17" s="105">
        <f t="shared" si="31"/>
        <v>0</v>
      </c>
      <c r="BP17" s="5" cm="1">
        <f t="array" ref="BP17">+_xlfn.IFS(BL17&gt;1,(BL17-BL18),BL17&lt;=1,(BL17))</f>
        <v>1</v>
      </c>
      <c r="BQ17" s="105">
        <f t="shared" si="32"/>
        <v>0</v>
      </c>
    </row>
    <row r="18" spans="1:71" x14ac:dyDescent="0.35">
      <c r="A18" s="79">
        <v>7</v>
      </c>
      <c r="B18" s="88">
        <v>6</v>
      </c>
      <c r="C18" s="438"/>
      <c r="D18" s="434">
        <f t="shared" si="33"/>
        <v>0</v>
      </c>
      <c r="E18" s="5">
        <f t="shared" si="1"/>
        <v>0</v>
      </c>
      <c r="F18" s="352">
        <f t="shared" si="2"/>
        <v>0</v>
      </c>
      <c r="G18" s="5"/>
      <c r="H18" s="234">
        <f t="shared" si="0"/>
        <v>14</v>
      </c>
      <c r="I18" s="105">
        <f t="shared" si="34"/>
        <v>0</v>
      </c>
      <c r="J18" s="5" cm="1">
        <f t="array" ref="J18">+_xlfn.IFS(H18&gt;1,(H18-H19),H18&lt;=1,(H18))</f>
        <v>1</v>
      </c>
      <c r="K18" s="105">
        <f t="shared" si="3"/>
        <v>0</v>
      </c>
      <c r="L18" s="5" cm="1">
        <f t="array" ref="L18">+_xlfn.IFS(H18&gt;1,(H18-H19),H18&lt;=1,(H18))</f>
        <v>1</v>
      </c>
      <c r="M18" s="105">
        <f t="shared" si="4"/>
        <v>0</v>
      </c>
      <c r="O18" s="1"/>
      <c r="P18" s="1"/>
      <c r="T18" s="175">
        <f t="shared" si="5"/>
        <v>14</v>
      </c>
      <c r="U18" s="105">
        <f t="shared" si="6"/>
        <v>0</v>
      </c>
      <c r="V18" s="5" cm="1">
        <f t="array" ref="V18">+_xlfn.IFS(T18&gt;1,(T18-T19),T18&lt;=1,(T18))</f>
        <v>1</v>
      </c>
      <c r="W18" s="105">
        <f t="shared" si="7"/>
        <v>0</v>
      </c>
      <c r="X18" s="5" cm="1">
        <f t="array" ref="X18">+_xlfn.IFS(T18&gt;1,(T18-T19),T18&lt;=1,(T18))</f>
        <v>1</v>
      </c>
      <c r="Y18" s="105">
        <f t="shared" si="8"/>
        <v>0</v>
      </c>
      <c r="Z18" s="175">
        <f t="shared" si="9"/>
        <v>14</v>
      </c>
      <c r="AA18" s="105">
        <f t="shared" si="10"/>
        <v>0</v>
      </c>
      <c r="AB18" s="5" cm="1">
        <f t="array" ref="AB18">+_xlfn.IFS(Z18&gt;1,(Z18-Z19),Z18&lt;=1,(Z18))</f>
        <v>1</v>
      </c>
      <c r="AC18" s="105">
        <f t="shared" si="11"/>
        <v>0</v>
      </c>
      <c r="AD18" s="5" cm="1">
        <f t="array" ref="AD18">+_xlfn.IFS(Z18&gt;1,(Z18-Z19),Z18&lt;=1,(Z18))</f>
        <v>1</v>
      </c>
      <c r="AE18" s="105">
        <f t="shared" si="12"/>
        <v>0</v>
      </c>
      <c r="AF18" s="175">
        <f t="shared" si="13"/>
        <v>14</v>
      </c>
      <c r="AG18" s="105">
        <f t="shared" si="14"/>
        <v>0</v>
      </c>
      <c r="AH18" s="5" cm="1">
        <f t="array" ref="AH18">+_xlfn.IFS(AF18&gt;1,(AF18-AF19),AF18&lt;=1,(AF18))</f>
        <v>1</v>
      </c>
      <c r="AI18" s="105">
        <f t="shared" si="15"/>
        <v>0</v>
      </c>
      <c r="AJ18" s="5" cm="1">
        <f t="array" ref="AJ18">+_xlfn.IFS(AF18&gt;1,(AF18-AF19),AF18&lt;=1,(AF18))</f>
        <v>1</v>
      </c>
      <c r="AK18" s="105">
        <f t="shared" si="16"/>
        <v>0</v>
      </c>
      <c r="AO18" s="175">
        <f t="shared" si="17"/>
        <v>14</v>
      </c>
      <c r="AP18" s="245">
        <f t="shared" si="18"/>
        <v>0</v>
      </c>
      <c r="AQ18" s="5" cm="1">
        <f t="array" ref="AQ18">+_xlfn.IFS(AO18&gt;1,(AO18-AO19),AO18&lt;=1,(AO18))</f>
        <v>1</v>
      </c>
      <c r="AR18" s="105">
        <f t="shared" si="19"/>
        <v>0</v>
      </c>
      <c r="AS18" s="5" cm="1">
        <f t="array" ref="AS18">+_xlfn.IFS(AO18&gt;1,(AO18-AO19),AO18&lt;=1,(AO18))</f>
        <v>1</v>
      </c>
      <c r="AT18" s="105">
        <f t="shared" si="20"/>
        <v>0</v>
      </c>
      <c r="AU18" s="175"/>
      <c r="AV18" s="105"/>
      <c r="AW18" s="5"/>
      <c r="AX18" s="5"/>
      <c r="AY18" s="5"/>
      <c r="AZ18" s="175">
        <f t="shared" si="21"/>
        <v>14</v>
      </c>
      <c r="BA18" s="105">
        <f t="shared" si="22"/>
        <v>0</v>
      </c>
      <c r="BB18" s="5" cm="1">
        <f t="array" ref="BB18">+_xlfn.IFS(AZ18&gt;1,(AZ18-AZ19),AZ18&lt;=1,(AZ18))</f>
        <v>1</v>
      </c>
      <c r="BC18" s="105">
        <f t="shared" si="23"/>
        <v>0</v>
      </c>
      <c r="BD18" s="5" cm="1">
        <f t="array" ref="BD18">+_xlfn.IFS(AZ18&gt;1,(AZ18-AZ19),AZ18&lt;=1,(AZ18))</f>
        <v>1</v>
      </c>
      <c r="BE18" s="105">
        <f t="shared" si="24"/>
        <v>0</v>
      </c>
      <c r="BF18" s="175">
        <f t="shared" si="25"/>
        <v>14</v>
      </c>
      <c r="BG18" s="105">
        <f t="shared" si="26"/>
        <v>0</v>
      </c>
      <c r="BH18" s="5" cm="1">
        <f t="array" ref="BH18">+_xlfn.IFS(BF18&gt;1,(BF18-BF19),BF18&lt;=1,(BF18))</f>
        <v>1</v>
      </c>
      <c r="BI18" s="105">
        <f t="shared" si="27"/>
        <v>0</v>
      </c>
      <c r="BJ18" s="5" cm="1">
        <f t="array" ref="BJ18">+_xlfn.IFS(BF18&gt;1,(BF18-BF19),BF18&lt;=1,(BF18))</f>
        <v>1</v>
      </c>
      <c r="BK18" s="105">
        <f t="shared" si="28"/>
        <v>0</v>
      </c>
      <c r="BL18" s="175">
        <f t="shared" si="29"/>
        <v>14</v>
      </c>
      <c r="BM18" s="105">
        <f t="shared" si="30"/>
        <v>0</v>
      </c>
      <c r="BN18" s="5" cm="1">
        <f t="array" ref="BN18">+_xlfn.IFS(BL18&gt;1,(BL18-BL19),BL18&lt;=1,(BL18))</f>
        <v>1</v>
      </c>
      <c r="BO18" s="105">
        <f t="shared" si="31"/>
        <v>0</v>
      </c>
      <c r="BP18" s="5" cm="1">
        <f t="array" ref="BP18">+_xlfn.IFS(BL18&gt;1,(BL18-BL19),BL18&lt;=1,(BL18))</f>
        <v>1</v>
      </c>
      <c r="BQ18" s="105">
        <f t="shared" si="32"/>
        <v>0</v>
      </c>
    </row>
    <row r="19" spans="1:71" ht="15.65" customHeight="1" x14ac:dyDescent="0.35">
      <c r="A19" s="79">
        <v>8</v>
      </c>
      <c r="B19" s="88">
        <v>7</v>
      </c>
      <c r="C19" s="438"/>
      <c r="D19" s="434">
        <f t="shared" si="33"/>
        <v>0</v>
      </c>
      <c r="E19" s="5">
        <f t="shared" si="1"/>
        <v>0</v>
      </c>
      <c r="F19" s="352">
        <f t="shared" si="2"/>
        <v>0</v>
      </c>
      <c r="G19" s="5"/>
      <c r="H19" s="234">
        <f t="shared" si="0"/>
        <v>13</v>
      </c>
      <c r="I19" s="105">
        <f t="shared" si="34"/>
        <v>0</v>
      </c>
      <c r="J19" s="5" cm="1">
        <f t="array" ref="J19">+_xlfn.IFS(H19&gt;1,(H19-H20),H19&lt;=1,(H19))</f>
        <v>1</v>
      </c>
      <c r="K19" s="105">
        <f t="shared" si="3"/>
        <v>0</v>
      </c>
      <c r="L19" s="5" cm="1">
        <f t="array" ref="L19">+_xlfn.IFS(H19&gt;1,(H19-H20),H19&lt;=1,(H19))</f>
        <v>1</v>
      </c>
      <c r="M19" s="105">
        <f t="shared" si="4"/>
        <v>0</v>
      </c>
      <c r="O19" s="1"/>
      <c r="P19" s="1"/>
      <c r="T19" s="175">
        <f t="shared" si="5"/>
        <v>13</v>
      </c>
      <c r="U19" s="105">
        <f t="shared" si="6"/>
        <v>0</v>
      </c>
      <c r="V19" s="5" cm="1">
        <f t="array" ref="V19">+_xlfn.IFS(T19&gt;1,(T19-T20),T19&lt;=1,(T19))</f>
        <v>1</v>
      </c>
      <c r="W19" s="105">
        <f t="shared" si="7"/>
        <v>0</v>
      </c>
      <c r="X19" s="5" cm="1">
        <f t="array" ref="X19">+_xlfn.IFS(T19&gt;1,(T19-T20),T19&lt;=1,(T19))</f>
        <v>1</v>
      </c>
      <c r="Y19" s="105">
        <f t="shared" si="8"/>
        <v>0</v>
      </c>
      <c r="Z19" s="175">
        <f t="shared" si="9"/>
        <v>13</v>
      </c>
      <c r="AA19" s="105">
        <f t="shared" si="10"/>
        <v>0</v>
      </c>
      <c r="AB19" s="5" cm="1">
        <f t="array" ref="AB19">+_xlfn.IFS(Z19&gt;1,(Z19-Z20),Z19&lt;=1,(Z19))</f>
        <v>1</v>
      </c>
      <c r="AC19" s="105">
        <f t="shared" si="11"/>
        <v>0</v>
      </c>
      <c r="AD19" s="5" cm="1">
        <f t="array" ref="AD19">+_xlfn.IFS(Z19&gt;1,(Z19-Z20),Z19&lt;=1,(Z19))</f>
        <v>1</v>
      </c>
      <c r="AE19" s="105">
        <f t="shared" si="12"/>
        <v>0</v>
      </c>
      <c r="AF19" s="175">
        <f t="shared" si="13"/>
        <v>13</v>
      </c>
      <c r="AG19" s="105">
        <f t="shared" si="14"/>
        <v>0</v>
      </c>
      <c r="AH19" s="5" cm="1">
        <f t="array" ref="AH19">+_xlfn.IFS(AF19&gt;1,(AF19-AF20),AF19&lt;=1,(AF19))</f>
        <v>1</v>
      </c>
      <c r="AI19" s="105">
        <f t="shared" si="15"/>
        <v>0</v>
      </c>
      <c r="AJ19" s="5" cm="1">
        <f t="array" ref="AJ19">+_xlfn.IFS(AF19&gt;1,(AF19-AF20),AF19&lt;=1,(AF19))</f>
        <v>1</v>
      </c>
      <c r="AK19" s="105">
        <f t="shared" si="16"/>
        <v>0</v>
      </c>
      <c r="AO19" s="175">
        <f t="shared" si="17"/>
        <v>13</v>
      </c>
      <c r="AP19" s="245">
        <f t="shared" si="18"/>
        <v>0</v>
      </c>
      <c r="AQ19" s="5" cm="1">
        <f t="array" ref="AQ19">+_xlfn.IFS(AO19&gt;1,(AO19-AO20),AO19&lt;=1,(AO19))</f>
        <v>1</v>
      </c>
      <c r="AR19" s="105">
        <f t="shared" si="19"/>
        <v>0</v>
      </c>
      <c r="AS19" s="5" cm="1">
        <f t="array" ref="AS19">+_xlfn.IFS(AO19&gt;1,(AO19-AO20),AO19&lt;=1,(AO19))</f>
        <v>1</v>
      </c>
      <c r="AT19" s="105">
        <f t="shared" si="20"/>
        <v>0</v>
      </c>
      <c r="AU19" s="175"/>
      <c r="AV19" s="105"/>
      <c r="AW19" s="5"/>
      <c r="AX19" s="5"/>
      <c r="AY19" s="5"/>
      <c r="AZ19" s="175">
        <f t="shared" si="21"/>
        <v>13</v>
      </c>
      <c r="BA19" s="105">
        <f t="shared" si="22"/>
        <v>0</v>
      </c>
      <c r="BB19" s="5" cm="1">
        <f t="array" ref="BB19">+_xlfn.IFS(AZ19&gt;1,(AZ19-AZ20),AZ19&lt;=1,(AZ19))</f>
        <v>1</v>
      </c>
      <c r="BC19" s="105">
        <f t="shared" si="23"/>
        <v>0</v>
      </c>
      <c r="BD19" s="5" cm="1">
        <f t="array" ref="BD19">+_xlfn.IFS(AZ19&gt;1,(AZ19-AZ20),AZ19&lt;=1,(AZ19))</f>
        <v>1</v>
      </c>
      <c r="BE19" s="105">
        <f t="shared" si="24"/>
        <v>0</v>
      </c>
      <c r="BF19" s="175">
        <f t="shared" si="25"/>
        <v>13</v>
      </c>
      <c r="BG19" s="105">
        <f t="shared" si="26"/>
        <v>0</v>
      </c>
      <c r="BH19" s="5" cm="1">
        <f t="array" ref="BH19">+_xlfn.IFS(BF19&gt;1,(BF19-BF20),BF19&lt;=1,(BF19))</f>
        <v>1</v>
      </c>
      <c r="BI19" s="105">
        <f t="shared" si="27"/>
        <v>0</v>
      </c>
      <c r="BJ19" s="5" cm="1">
        <f t="array" ref="BJ19">+_xlfn.IFS(BF19&gt;1,(BF19-BF20),BF19&lt;=1,(BF19))</f>
        <v>1</v>
      </c>
      <c r="BK19" s="105">
        <f t="shared" si="28"/>
        <v>0</v>
      </c>
      <c r="BL19" s="175">
        <f t="shared" si="29"/>
        <v>13</v>
      </c>
      <c r="BM19" s="105">
        <f t="shared" si="30"/>
        <v>0</v>
      </c>
      <c r="BN19" s="5" cm="1">
        <f t="array" ref="BN19">+_xlfn.IFS(BL19&gt;1,(BL19-BL20),BL19&lt;=1,(BL19))</f>
        <v>1</v>
      </c>
      <c r="BO19" s="105">
        <f t="shared" si="31"/>
        <v>0</v>
      </c>
      <c r="BP19" s="5" cm="1">
        <f t="array" ref="BP19">+_xlfn.IFS(BL19&gt;1,(BL19-BL20),BL19&lt;=1,(BL19))</f>
        <v>1</v>
      </c>
      <c r="BQ19" s="105">
        <f t="shared" si="32"/>
        <v>0</v>
      </c>
    </row>
    <row r="20" spans="1:71" s="90" customFormat="1" ht="18.5" x14ac:dyDescent="0.45">
      <c r="A20" s="475">
        <v>9</v>
      </c>
      <c r="B20" s="88">
        <v>8</v>
      </c>
      <c r="C20" s="440"/>
      <c r="D20" s="434">
        <f t="shared" si="33"/>
        <v>0</v>
      </c>
      <c r="E20" s="5">
        <f t="shared" si="1"/>
        <v>0</v>
      </c>
      <c r="F20" s="352">
        <f t="shared" si="2"/>
        <v>0</v>
      </c>
      <c r="G20" s="5"/>
      <c r="H20" s="234">
        <f t="shared" si="0"/>
        <v>12</v>
      </c>
      <c r="I20" s="105">
        <f t="shared" si="34"/>
        <v>0</v>
      </c>
      <c r="J20" s="5" cm="1">
        <f t="array" ref="J20">+_xlfn.IFS(H20&gt;1,(H20-H21),H20&lt;=1,(H20))</f>
        <v>1</v>
      </c>
      <c r="K20" s="105">
        <f t="shared" si="3"/>
        <v>0</v>
      </c>
      <c r="L20" s="5" cm="1">
        <f t="array" ref="L20">+_xlfn.IFS(H20&gt;1,(H20-H21),H20&lt;=1,(H20))</f>
        <v>1</v>
      </c>
      <c r="M20" s="105">
        <f t="shared" si="4"/>
        <v>0</v>
      </c>
      <c r="N20"/>
      <c r="O20" s="1"/>
      <c r="P20" s="1"/>
      <c r="Q20"/>
      <c r="R20"/>
      <c r="S20"/>
      <c r="T20" s="175">
        <f t="shared" si="5"/>
        <v>12</v>
      </c>
      <c r="U20" s="105">
        <f t="shared" si="6"/>
        <v>0</v>
      </c>
      <c r="V20" s="5" cm="1">
        <f t="array" ref="V20">+_xlfn.IFS(T20&gt;1,(T20-T21),T20&lt;=1,(T20))</f>
        <v>1</v>
      </c>
      <c r="W20" s="105">
        <f t="shared" si="7"/>
        <v>0</v>
      </c>
      <c r="X20" s="5" cm="1">
        <f t="array" ref="X20">+_xlfn.IFS(T20&gt;1,(T20-T21),T20&lt;=1,(T20))</f>
        <v>1</v>
      </c>
      <c r="Y20" s="105">
        <f t="shared" si="8"/>
        <v>0</v>
      </c>
      <c r="Z20" s="175">
        <f t="shared" si="9"/>
        <v>12</v>
      </c>
      <c r="AA20" s="105">
        <f t="shared" si="10"/>
        <v>0</v>
      </c>
      <c r="AB20" s="5" cm="1">
        <f t="array" ref="AB20">+_xlfn.IFS(Z20&gt;1,(Z20-Z21),Z20&lt;=1,(Z20))</f>
        <v>1</v>
      </c>
      <c r="AC20" s="105">
        <f t="shared" si="11"/>
        <v>0</v>
      </c>
      <c r="AD20" s="5" cm="1">
        <f t="array" ref="AD20">+_xlfn.IFS(Z20&gt;1,(Z20-Z21),Z20&lt;=1,(Z20))</f>
        <v>1</v>
      </c>
      <c r="AE20" s="105">
        <f t="shared" si="12"/>
        <v>0</v>
      </c>
      <c r="AF20" s="175">
        <f t="shared" si="13"/>
        <v>12</v>
      </c>
      <c r="AG20" s="105">
        <f t="shared" si="14"/>
        <v>0</v>
      </c>
      <c r="AH20" s="5" cm="1">
        <f t="array" ref="AH20">+_xlfn.IFS(AF20&gt;1,(AF20-AF21),AF20&lt;=1,(AF20))</f>
        <v>1</v>
      </c>
      <c r="AI20" s="105">
        <f t="shared" si="15"/>
        <v>0</v>
      </c>
      <c r="AJ20" s="5" cm="1">
        <f t="array" ref="AJ20">+_xlfn.IFS(AF20&gt;1,(AF20-AF21),AF20&lt;=1,(AF20))</f>
        <v>1</v>
      </c>
      <c r="AK20" s="105">
        <f t="shared" si="16"/>
        <v>0</v>
      </c>
      <c r="AL20" s="94"/>
      <c r="AM20" s="81"/>
      <c r="AN20" s="93"/>
      <c r="AO20" s="175">
        <f t="shared" si="17"/>
        <v>12</v>
      </c>
      <c r="AP20" s="245">
        <f t="shared" si="18"/>
        <v>0</v>
      </c>
      <c r="AQ20" s="5" cm="1">
        <f t="array" ref="AQ20">+_xlfn.IFS(AO20&gt;1,(AO20-AO21),AO20&lt;=1,(AO20))</f>
        <v>1</v>
      </c>
      <c r="AR20" s="105">
        <f t="shared" si="19"/>
        <v>0</v>
      </c>
      <c r="AS20" s="5" cm="1">
        <f t="array" ref="AS20">+_xlfn.IFS(AO20&gt;1,(AO20-AO21),AO20&lt;=1,(AO20))</f>
        <v>1</v>
      </c>
      <c r="AT20" s="105">
        <f t="shared" si="20"/>
        <v>0</v>
      </c>
      <c r="AU20" s="175"/>
      <c r="AV20" s="105"/>
      <c r="AW20" s="5"/>
      <c r="AX20" s="5"/>
      <c r="AY20" s="5"/>
      <c r="AZ20" s="175">
        <f t="shared" si="21"/>
        <v>12</v>
      </c>
      <c r="BA20" s="105">
        <f t="shared" si="22"/>
        <v>0</v>
      </c>
      <c r="BB20" s="5" cm="1">
        <f t="array" ref="BB20">+_xlfn.IFS(AZ20&gt;1,(AZ20-AZ21),AZ20&lt;=1,(AZ20))</f>
        <v>1</v>
      </c>
      <c r="BC20" s="105">
        <f t="shared" si="23"/>
        <v>0</v>
      </c>
      <c r="BD20" s="5" cm="1">
        <f t="array" ref="BD20">+_xlfn.IFS(AZ20&gt;1,(AZ20-AZ21),AZ20&lt;=1,(AZ20))</f>
        <v>1</v>
      </c>
      <c r="BE20" s="105">
        <f t="shared" si="24"/>
        <v>0</v>
      </c>
      <c r="BF20" s="175">
        <f t="shared" si="25"/>
        <v>12</v>
      </c>
      <c r="BG20" s="105">
        <f t="shared" si="26"/>
        <v>0</v>
      </c>
      <c r="BH20" s="5" cm="1">
        <f t="array" ref="BH20">+_xlfn.IFS(BF20&gt;1,(BF20-BF21),BF20&lt;=1,(BF20))</f>
        <v>1</v>
      </c>
      <c r="BI20" s="105">
        <f t="shared" si="27"/>
        <v>0</v>
      </c>
      <c r="BJ20" s="5" cm="1">
        <f t="array" ref="BJ20">+_xlfn.IFS(BF20&gt;1,(BF20-BF21),BF20&lt;=1,(BF20))</f>
        <v>1</v>
      </c>
      <c r="BK20" s="105">
        <f t="shared" si="28"/>
        <v>0</v>
      </c>
      <c r="BL20" s="175">
        <f t="shared" si="29"/>
        <v>12</v>
      </c>
      <c r="BM20" s="105">
        <f t="shared" si="30"/>
        <v>0</v>
      </c>
      <c r="BN20" s="5" cm="1">
        <f t="array" ref="BN20">+_xlfn.IFS(BL20&gt;1,(BL20-BL21),BL20&lt;=1,(BL20))</f>
        <v>1</v>
      </c>
      <c r="BO20" s="105">
        <f t="shared" si="31"/>
        <v>0</v>
      </c>
      <c r="BP20" s="5" cm="1">
        <f t="array" ref="BP20">+_xlfn.IFS(BL20&gt;1,(BL20-BL21),BL20&lt;=1,(BL20))</f>
        <v>1</v>
      </c>
      <c r="BQ20" s="105">
        <f t="shared" si="32"/>
        <v>0</v>
      </c>
    </row>
    <row r="21" spans="1:71" x14ac:dyDescent="0.35">
      <c r="A21" s="79">
        <v>10</v>
      </c>
      <c r="B21" s="274">
        <v>9</v>
      </c>
      <c r="C21" s="438"/>
      <c r="D21" s="434">
        <f t="shared" si="33"/>
        <v>0</v>
      </c>
      <c r="E21" s="5">
        <f t="shared" si="1"/>
        <v>0</v>
      </c>
      <c r="F21" s="352">
        <f t="shared" si="2"/>
        <v>0</v>
      </c>
      <c r="G21" s="5"/>
      <c r="H21" s="234">
        <f t="shared" si="0"/>
        <v>11</v>
      </c>
      <c r="I21" s="105">
        <f t="shared" si="34"/>
        <v>0</v>
      </c>
      <c r="J21" s="5" cm="1">
        <f t="array" ref="J21">+_xlfn.IFS(H21&gt;1,(H21-H22),H21&lt;=1,(H21))</f>
        <v>1</v>
      </c>
      <c r="K21" s="105">
        <f t="shared" si="3"/>
        <v>0</v>
      </c>
      <c r="L21" s="5" cm="1">
        <f t="array" ref="L21">+_xlfn.IFS(H21&gt;1,(H21-H22),H21&lt;=1,(H21))</f>
        <v>1</v>
      </c>
      <c r="M21" s="105">
        <f t="shared" si="4"/>
        <v>0</v>
      </c>
      <c r="O21" s="1"/>
      <c r="P21" s="1"/>
      <c r="T21" s="175">
        <f t="shared" si="5"/>
        <v>11</v>
      </c>
      <c r="U21" s="105">
        <f t="shared" si="6"/>
        <v>0</v>
      </c>
      <c r="V21" s="5" cm="1">
        <f t="array" ref="V21">+_xlfn.IFS(T21&gt;1,(T21-T22),T21&lt;=1,(T21))</f>
        <v>1</v>
      </c>
      <c r="W21" s="105">
        <f t="shared" si="7"/>
        <v>0</v>
      </c>
      <c r="X21" s="5" cm="1">
        <f t="array" ref="X21">+_xlfn.IFS(T21&gt;1,(T21-T22),T21&lt;=1,(T21))</f>
        <v>1</v>
      </c>
      <c r="Y21" s="105">
        <f t="shared" si="8"/>
        <v>0</v>
      </c>
      <c r="Z21" s="175">
        <f t="shared" si="9"/>
        <v>11</v>
      </c>
      <c r="AA21" s="105">
        <f t="shared" si="10"/>
        <v>0</v>
      </c>
      <c r="AB21" s="5" cm="1">
        <f t="array" ref="AB21">+_xlfn.IFS(Z21&gt;1,(Z21-Z22),Z21&lt;=1,(Z21))</f>
        <v>1</v>
      </c>
      <c r="AC21" s="105">
        <f t="shared" si="11"/>
        <v>0</v>
      </c>
      <c r="AD21" s="5" cm="1">
        <f t="array" ref="AD21">+_xlfn.IFS(Z21&gt;1,(Z21-Z22),Z21&lt;=1,(Z21))</f>
        <v>1</v>
      </c>
      <c r="AE21" s="105">
        <f t="shared" si="12"/>
        <v>0</v>
      </c>
      <c r="AF21" s="175">
        <f t="shared" si="13"/>
        <v>11</v>
      </c>
      <c r="AG21" s="105">
        <f t="shared" si="14"/>
        <v>0</v>
      </c>
      <c r="AH21" s="5" cm="1">
        <f t="array" ref="AH21">+_xlfn.IFS(AF21&gt;1,(AF21-AF22),AF21&lt;=1,(AF21))</f>
        <v>1</v>
      </c>
      <c r="AI21" s="105">
        <f t="shared" si="15"/>
        <v>0</v>
      </c>
      <c r="AJ21" s="5" cm="1">
        <f t="array" ref="AJ21">+_xlfn.IFS(AF21&gt;1,(AF21-AF22),AF21&lt;=1,(AF21))</f>
        <v>1</v>
      </c>
      <c r="AK21" s="105">
        <f t="shared" si="16"/>
        <v>0</v>
      </c>
      <c r="AO21" s="175">
        <f t="shared" si="17"/>
        <v>11</v>
      </c>
      <c r="AP21" s="245">
        <f t="shared" si="18"/>
        <v>0</v>
      </c>
      <c r="AQ21" s="5" cm="1">
        <f t="array" ref="AQ21">+_xlfn.IFS(AO21&gt;1,(AO21-AO22),AO21&lt;=1,(AO21))</f>
        <v>1</v>
      </c>
      <c r="AR21" s="105">
        <f t="shared" si="19"/>
        <v>0</v>
      </c>
      <c r="AS21" s="5" cm="1">
        <f t="array" ref="AS21">+_xlfn.IFS(AO21&gt;1,(AO21-AO22),AO21&lt;=1,(AO21))</f>
        <v>1</v>
      </c>
      <c r="AT21" s="105">
        <f t="shared" si="20"/>
        <v>0</v>
      </c>
      <c r="AU21" s="175"/>
      <c r="AV21" s="105"/>
      <c r="AW21" s="5"/>
      <c r="AX21" s="5"/>
      <c r="AY21" s="5"/>
      <c r="AZ21" s="175">
        <f t="shared" si="21"/>
        <v>11</v>
      </c>
      <c r="BA21" s="105">
        <f t="shared" si="22"/>
        <v>0</v>
      </c>
      <c r="BB21" s="5" cm="1">
        <f t="array" ref="BB21">+_xlfn.IFS(AZ21&gt;1,(AZ21-AZ22),AZ21&lt;=1,(AZ21))</f>
        <v>1</v>
      </c>
      <c r="BC21" s="105">
        <f t="shared" si="23"/>
        <v>0</v>
      </c>
      <c r="BD21" s="5" cm="1">
        <f t="array" ref="BD21">+_xlfn.IFS(AZ21&gt;1,(AZ21-AZ22),AZ21&lt;=1,(AZ21))</f>
        <v>1</v>
      </c>
      <c r="BE21" s="105">
        <f t="shared" si="24"/>
        <v>0</v>
      </c>
      <c r="BF21" s="175">
        <f t="shared" si="25"/>
        <v>11</v>
      </c>
      <c r="BG21" s="105">
        <f t="shared" si="26"/>
        <v>0</v>
      </c>
      <c r="BH21" s="5" cm="1">
        <f t="array" ref="BH21">+_xlfn.IFS(BF21&gt;1,(BF21-BF22),BF21&lt;=1,(BF21))</f>
        <v>1</v>
      </c>
      <c r="BI21" s="105">
        <f t="shared" si="27"/>
        <v>0</v>
      </c>
      <c r="BJ21" s="5" cm="1">
        <f t="array" ref="BJ21">+_xlfn.IFS(BF21&gt;1,(BF21-BF22),BF21&lt;=1,(BF21))</f>
        <v>1</v>
      </c>
      <c r="BK21" s="105">
        <f t="shared" si="28"/>
        <v>0</v>
      </c>
      <c r="BL21" s="175">
        <f t="shared" si="29"/>
        <v>11</v>
      </c>
      <c r="BM21" s="105">
        <f t="shared" si="30"/>
        <v>0</v>
      </c>
      <c r="BN21" s="5" cm="1">
        <f t="array" ref="BN21">+_xlfn.IFS(BL21&gt;1,(BL21-BL22),BL21&lt;=1,(BL21))</f>
        <v>1</v>
      </c>
      <c r="BO21" s="105">
        <f t="shared" si="31"/>
        <v>0</v>
      </c>
      <c r="BP21" s="5" cm="1">
        <f t="array" ref="BP21">+_xlfn.IFS(BL21&gt;1,(BL21-BL22),BL21&lt;=1,(BL21))</f>
        <v>1</v>
      </c>
      <c r="BQ21" s="105">
        <f t="shared" si="32"/>
        <v>0</v>
      </c>
    </row>
    <row r="22" spans="1:71" s="8" customFormat="1" x14ac:dyDescent="0.35">
      <c r="A22" s="79">
        <v>11</v>
      </c>
      <c r="B22" s="275">
        <v>10</v>
      </c>
      <c r="C22" s="438"/>
      <c r="D22" s="434">
        <f t="shared" si="33"/>
        <v>0</v>
      </c>
      <c r="E22" s="5">
        <f t="shared" si="1"/>
        <v>0</v>
      </c>
      <c r="F22" s="352">
        <f t="shared" si="2"/>
        <v>0</v>
      </c>
      <c r="G22" s="5"/>
      <c r="H22" s="234">
        <f t="shared" si="0"/>
        <v>10</v>
      </c>
      <c r="I22" s="105">
        <f t="shared" si="34"/>
        <v>0</v>
      </c>
      <c r="J22" s="5" cm="1">
        <f t="array" ref="J22">+_xlfn.IFS(H22&gt;1,(H22-H23),H22&lt;=1,(H22))</f>
        <v>1</v>
      </c>
      <c r="K22" s="105">
        <f t="shared" si="3"/>
        <v>0</v>
      </c>
      <c r="L22" s="5" cm="1">
        <f t="array" ref="L22">+_xlfn.IFS(H22&gt;1,(H22-H23),H22&lt;=1,(H22))</f>
        <v>1</v>
      </c>
      <c r="M22" s="105">
        <f t="shared" si="4"/>
        <v>0</v>
      </c>
      <c r="N22"/>
      <c r="O22" s="1"/>
      <c r="P22" s="1"/>
      <c r="Q22"/>
      <c r="R22"/>
      <c r="S22"/>
      <c r="T22" s="175">
        <f t="shared" si="5"/>
        <v>10</v>
      </c>
      <c r="U22" s="105">
        <f t="shared" si="6"/>
        <v>0</v>
      </c>
      <c r="V22" s="5" cm="1">
        <f t="array" ref="V22">+_xlfn.IFS(T22&gt;1,(T22-T23),T22&lt;=1,(T22))</f>
        <v>1</v>
      </c>
      <c r="W22" s="105">
        <f t="shared" si="7"/>
        <v>0</v>
      </c>
      <c r="X22" s="5" cm="1">
        <f t="array" ref="X22">+_xlfn.IFS(T22&gt;1,(T22-T23),T22&lt;=1,(T22))</f>
        <v>1</v>
      </c>
      <c r="Y22" s="105">
        <f t="shared" si="8"/>
        <v>0</v>
      </c>
      <c r="Z22" s="175">
        <f t="shared" si="9"/>
        <v>10</v>
      </c>
      <c r="AA22" s="105">
        <f t="shared" si="10"/>
        <v>0</v>
      </c>
      <c r="AB22" s="5" cm="1">
        <f t="array" ref="AB22">+_xlfn.IFS(Z22&gt;1,(Z22-Z23),Z22&lt;=1,(Z22))</f>
        <v>1</v>
      </c>
      <c r="AC22" s="105">
        <f t="shared" si="11"/>
        <v>0</v>
      </c>
      <c r="AD22" s="5" cm="1">
        <f t="array" ref="AD22">+_xlfn.IFS(Z22&gt;1,(Z22-Z23),Z22&lt;=1,(Z22))</f>
        <v>1</v>
      </c>
      <c r="AE22" s="105">
        <f t="shared" si="12"/>
        <v>0</v>
      </c>
      <c r="AF22" s="175">
        <f t="shared" si="13"/>
        <v>10</v>
      </c>
      <c r="AG22" s="105">
        <f t="shared" si="14"/>
        <v>0</v>
      </c>
      <c r="AH22" s="5" cm="1">
        <f t="array" ref="AH22">+_xlfn.IFS(AF22&gt;1,(AF22-AF23),AF22&lt;=1,(AF22))</f>
        <v>1</v>
      </c>
      <c r="AI22" s="105">
        <f t="shared" si="15"/>
        <v>0</v>
      </c>
      <c r="AJ22" s="5" cm="1">
        <f t="array" ref="AJ22">+_xlfn.IFS(AF22&gt;1,(AF22-AF23),AF22&lt;=1,(AF22))</f>
        <v>1</v>
      </c>
      <c r="AK22" s="105">
        <f t="shared" si="16"/>
        <v>0</v>
      </c>
      <c r="AL22" s="374"/>
      <c r="AM22" s="95"/>
      <c r="AN22" s="111"/>
      <c r="AO22" s="175">
        <f t="shared" si="17"/>
        <v>10</v>
      </c>
      <c r="AP22" s="245">
        <f t="shared" si="18"/>
        <v>0</v>
      </c>
      <c r="AQ22" s="5" cm="1">
        <f t="array" ref="AQ22">+_xlfn.IFS(AO22&gt;1,(AO22-AO23),AO22&lt;=1,(AO22))</f>
        <v>1</v>
      </c>
      <c r="AR22" s="105">
        <f t="shared" si="19"/>
        <v>0</v>
      </c>
      <c r="AS22" s="5" cm="1">
        <f t="array" ref="AS22">+_xlfn.IFS(AO22&gt;1,(AO22-AO23),AO22&lt;=1,(AO22))</f>
        <v>1</v>
      </c>
      <c r="AT22" s="105">
        <f t="shared" si="20"/>
        <v>0</v>
      </c>
      <c r="AU22" s="175"/>
      <c r="AV22" s="105"/>
      <c r="AW22" s="5"/>
      <c r="AX22" s="5"/>
      <c r="AY22" s="5"/>
      <c r="AZ22" s="175">
        <f t="shared" si="21"/>
        <v>10</v>
      </c>
      <c r="BA22" s="105">
        <f t="shared" si="22"/>
        <v>0</v>
      </c>
      <c r="BB22" s="5" cm="1">
        <f t="array" ref="BB22">+_xlfn.IFS(AZ22&gt;1,(AZ22-AZ23),AZ22&lt;=1,(AZ22))</f>
        <v>1</v>
      </c>
      <c r="BC22" s="105">
        <f t="shared" si="23"/>
        <v>0</v>
      </c>
      <c r="BD22" s="5" cm="1">
        <f t="array" ref="BD22">+_xlfn.IFS(AZ22&gt;1,(AZ22-AZ23),AZ22&lt;=1,(AZ22))</f>
        <v>1</v>
      </c>
      <c r="BE22" s="105">
        <f t="shared" si="24"/>
        <v>0</v>
      </c>
      <c r="BF22" s="175">
        <f t="shared" si="25"/>
        <v>10</v>
      </c>
      <c r="BG22" s="105">
        <f t="shared" si="26"/>
        <v>0</v>
      </c>
      <c r="BH22" s="5" cm="1">
        <f t="array" ref="BH22">+_xlfn.IFS(BF22&gt;1,(BF22-BF23),BF22&lt;=1,(BF22))</f>
        <v>1</v>
      </c>
      <c r="BI22" s="105">
        <f t="shared" si="27"/>
        <v>0</v>
      </c>
      <c r="BJ22" s="5" cm="1">
        <f t="array" ref="BJ22">+_xlfn.IFS(BF22&gt;1,(BF22-BF23),BF22&lt;=1,(BF22))</f>
        <v>1</v>
      </c>
      <c r="BK22" s="105">
        <f t="shared" si="28"/>
        <v>0</v>
      </c>
      <c r="BL22" s="175">
        <f t="shared" si="29"/>
        <v>10</v>
      </c>
      <c r="BM22" s="105">
        <f t="shared" si="30"/>
        <v>0</v>
      </c>
      <c r="BN22" s="5" cm="1">
        <f t="array" ref="BN22">+_xlfn.IFS(BL22&gt;1,(BL22-BL23),BL22&lt;=1,(BL22))</f>
        <v>1</v>
      </c>
      <c r="BO22" s="105">
        <f t="shared" si="31"/>
        <v>0</v>
      </c>
      <c r="BP22" s="5" cm="1">
        <f t="array" ref="BP22">+_xlfn.IFS(BL22&gt;1,(BL22-BL23),BL22&lt;=1,(BL22))</f>
        <v>1</v>
      </c>
      <c r="BQ22" s="105">
        <f t="shared" si="32"/>
        <v>0</v>
      </c>
      <c r="BR22" s="77"/>
      <c r="BS22" s="95"/>
    </row>
    <row r="23" spans="1:71" x14ac:dyDescent="0.35">
      <c r="A23" s="475">
        <v>12</v>
      </c>
      <c r="B23" s="88">
        <v>11</v>
      </c>
      <c r="C23" s="439"/>
      <c r="D23" s="434">
        <f t="shared" si="33"/>
        <v>0</v>
      </c>
      <c r="E23" s="5">
        <f t="shared" si="1"/>
        <v>0</v>
      </c>
      <c r="F23" s="352">
        <f t="shared" si="2"/>
        <v>0</v>
      </c>
      <c r="G23" s="5"/>
      <c r="H23" s="234">
        <f t="shared" si="0"/>
        <v>9</v>
      </c>
      <c r="I23" s="105">
        <f t="shared" si="34"/>
        <v>0</v>
      </c>
      <c r="J23" s="5" cm="1">
        <f t="array" ref="J23">+_xlfn.IFS(H23&gt;1,(H23-H24),H23&lt;=1,(H23))</f>
        <v>1</v>
      </c>
      <c r="K23" s="105">
        <f t="shared" si="3"/>
        <v>0</v>
      </c>
      <c r="L23" s="5" cm="1">
        <f t="array" ref="L23">+_xlfn.IFS(H23&gt;1,(H23-H24),H23&lt;=1,(H23))</f>
        <v>1</v>
      </c>
      <c r="M23" s="105">
        <f t="shared" si="4"/>
        <v>0</v>
      </c>
      <c r="O23" s="1"/>
      <c r="P23" s="1"/>
      <c r="T23" s="175">
        <f t="shared" si="5"/>
        <v>9</v>
      </c>
      <c r="U23" s="105">
        <f t="shared" si="6"/>
        <v>0</v>
      </c>
      <c r="V23" s="5" cm="1">
        <f t="array" ref="V23">+_xlfn.IFS(T23&gt;1,(T23-T24),T23&lt;=1,(T23))</f>
        <v>1</v>
      </c>
      <c r="W23" s="105">
        <f t="shared" si="7"/>
        <v>0</v>
      </c>
      <c r="X23" s="5" cm="1">
        <f t="array" ref="X23">+_xlfn.IFS(T23&gt;1,(T23-T24),T23&lt;=1,(T23))</f>
        <v>1</v>
      </c>
      <c r="Y23" s="105">
        <f t="shared" si="8"/>
        <v>0</v>
      </c>
      <c r="Z23" s="175">
        <f t="shared" si="9"/>
        <v>9</v>
      </c>
      <c r="AA23" s="105">
        <f t="shared" si="10"/>
        <v>0</v>
      </c>
      <c r="AB23" s="5" cm="1">
        <f t="array" ref="AB23">+_xlfn.IFS(Z23&gt;1,(Z23-Z24),Z23&lt;=1,(Z23))</f>
        <v>1</v>
      </c>
      <c r="AC23" s="105">
        <f t="shared" si="11"/>
        <v>0</v>
      </c>
      <c r="AD23" s="5" cm="1">
        <f t="array" ref="AD23">+_xlfn.IFS(Z23&gt;1,(Z23-Z24),Z23&lt;=1,(Z23))</f>
        <v>1</v>
      </c>
      <c r="AE23" s="105">
        <f t="shared" si="12"/>
        <v>0</v>
      </c>
      <c r="AF23" s="175">
        <f t="shared" si="13"/>
        <v>9</v>
      </c>
      <c r="AG23" s="105">
        <f t="shared" si="14"/>
        <v>0</v>
      </c>
      <c r="AH23" s="5" cm="1">
        <f t="array" ref="AH23">+_xlfn.IFS(AF23&gt;1,(AF23-AF24),AF23&lt;=1,(AF23))</f>
        <v>1</v>
      </c>
      <c r="AI23" s="105">
        <f t="shared" si="15"/>
        <v>0</v>
      </c>
      <c r="AJ23" s="5" cm="1">
        <f t="array" ref="AJ23">+_xlfn.IFS(AF23&gt;1,(AF23-AF24),AF23&lt;=1,(AF23))</f>
        <v>1</v>
      </c>
      <c r="AK23" s="105">
        <f t="shared" si="16"/>
        <v>0</v>
      </c>
      <c r="AM23" s="189"/>
      <c r="AN23" s="422"/>
      <c r="AO23" s="175">
        <f t="shared" si="17"/>
        <v>9</v>
      </c>
      <c r="AP23" s="245">
        <f t="shared" si="18"/>
        <v>0</v>
      </c>
      <c r="AQ23" s="5" cm="1">
        <f t="array" ref="AQ23">+_xlfn.IFS(AO23&gt;1,(AO23-AO24),AO23&lt;=1,(AO23))</f>
        <v>1</v>
      </c>
      <c r="AR23" s="105">
        <f t="shared" si="19"/>
        <v>0</v>
      </c>
      <c r="AS23" s="5" cm="1">
        <f t="array" ref="AS23">+_xlfn.IFS(AO23&gt;1,(AO23-AO24),AO23&lt;=1,(AO23))</f>
        <v>1</v>
      </c>
      <c r="AT23" s="105">
        <f t="shared" si="20"/>
        <v>0</v>
      </c>
      <c r="AU23" s="175"/>
      <c r="AV23" s="105"/>
      <c r="AW23" s="5"/>
      <c r="AX23" s="5"/>
      <c r="AY23" s="5"/>
      <c r="AZ23" s="175">
        <f t="shared" si="21"/>
        <v>9</v>
      </c>
      <c r="BA23" s="105">
        <f t="shared" si="22"/>
        <v>0</v>
      </c>
      <c r="BB23" s="5" cm="1">
        <f t="array" ref="BB23">+_xlfn.IFS(AZ23&gt;1,(AZ23-AZ24),AZ23&lt;=1,(AZ23))</f>
        <v>1</v>
      </c>
      <c r="BC23" s="105">
        <f t="shared" si="23"/>
        <v>0</v>
      </c>
      <c r="BD23" s="5" cm="1">
        <f t="array" ref="BD23">+_xlfn.IFS(AZ23&gt;1,(AZ23-AZ24),AZ23&lt;=1,(AZ23))</f>
        <v>1</v>
      </c>
      <c r="BE23" s="105">
        <f t="shared" si="24"/>
        <v>0</v>
      </c>
      <c r="BF23" s="175">
        <f t="shared" si="25"/>
        <v>9</v>
      </c>
      <c r="BG23" s="105">
        <f t="shared" si="26"/>
        <v>0</v>
      </c>
      <c r="BH23" s="5" cm="1">
        <f t="array" ref="BH23">+_xlfn.IFS(BF23&gt;1,(BF23-BF24),BF23&lt;=1,(BF23))</f>
        <v>1</v>
      </c>
      <c r="BI23" s="105">
        <f t="shared" si="27"/>
        <v>0</v>
      </c>
      <c r="BJ23" s="5" cm="1">
        <f t="array" ref="BJ23">+_xlfn.IFS(BF23&gt;1,(BF23-BF24),BF23&lt;=1,(BF23))</f>
        <v>1</v>
      </c>
      <c r="BK23" s="105">
        <f t="shared" si="28"/>
        <v>0</v>
      </c>
      <c r="BL23" s="175">
        <f t="shared" si="29"/>
        <v>9</v>
      </c>
      <c r="BM23" s="105">
        <f t="shared" si="30"/>
        <v>0</v>
      </c>
      <c r="BN23" s="5" cm="1">
        <f t="array" ref="BN23">+_xlfn.IFS(BL23&gt;1,(BL23-BL24),BL23&lt;=1,(BL23))</f>
        <v>1</v>
      </c>
      <c r="BO23" s="105">
        <f t="shared" si="31"/>
        <v>0</v>
      </c>
      <c r="BP23" s="5" cm="1">
        <f t="array" ref="BP23">+_xlfn.IFS(BL23&gt;1,(BL23-BL24),BL23&lt;=1,(BL23))</f>
        <v>1</v>
      </c>
      <c r="BQ23" s="105">
        <f t="shared" si="32"/>
        <v>0</v>
      </c>
    </row>
    <row r="24" spans="1:71" s="8" customFormat="1" x14ac:dyDescent="0.35">
      <c r="A24" s="79">
        <v>13</v>
      </c>
      <c r="B24" s="88">
        <v>12</v>
      </c>
      <c r="C24" s="438"/>
      <c r="D24" s="434">
        <f t="shared" si="33"/>
        <v>0</v>
      </c>
      <c r="E24" s="5">
        <f t="shared" si="1"/>
        <v>0</v>
      </c>
      <c r="F24" s="352">
        <f t="shared" si="2"/>
        <v>0</v>
      </c>
      <c r="G24" s="5"/>
      <c r="H24" s="234">
        <f t="shared" si="0"/>
        <v>8</v>
      </c>
      <c r="I24" s="105">
        <f t="shared" si="34"/>
        <v>0</v>
      </c>
      <c r="J24" s="5" cm="1">
        <f t="array" ref="J24">+_xlfn.IFS(H24&gt;1,(H24-H25),H24&lt;=1,(H24))</f>
        <v>1</v>
      </c>
      <c r="K24" s="105">
        <f t="shared" si="3"/>
        <v>0</v>
      </c>
      <c r="L24" s="5" cm="1">
        <f t="array" ref="L24">+_xlfn.IFS(H24&gt;1,(H24-H25),H24&lt;=1,(H24))</f>
        <v>1</v>
      </c>
      <c r="M24" s="105">
        <f t="shared" si="4"/>
        <v>0</v>
      </c>
      <c r="N24"/>
      <c r="O24" s="1"/>
      <c r="P24" s="1"/>
      <c r="Q24"/>
      <c r="R24"/>
      <c r="S24"/>
      <c r="T24" s="175">
        <f t="shared" si="5"/>
        <v>8</v>
      </c>
      <c r="U24" s="105">
        <f t="shared" si="6"/>
        <v>0</v>
      </c>
      <c r="V24" s="5" cm="1">
        <f t="array" ref="V24">+_xlfn.IFS(T24&gt;1,(T24-T25),T24&lt;=1,(T24))</f>
        <v>1</v>
      </c>
      <c r="W24" s="105">
        <f t="shared" si="7"/>
        <v>0</v>
      </c>
      <c r="X24" s="5" cm="1">
        <f t="array" ref="X24">+_xlfn.IFS(T24&gt;1,(T24-T25),T24&lt;=1,(T24))</f>
        <v>1</v>
      </c>
      <c r="Y24" s="105">
        <f t="shared" si="8"/>
        <v>0</v>
      </c>
      <c r="Z24" s="175">
        <f t="shared" si="9"/>
        <v>8</v>
      </c>
      <c r="AA24" s="105">
        <f t="shared" si="10"/>
        <v>0</v>
      </c>
      <c r="AB24" s="5" cm="1">
        <f t="array" ref="AB24">+_xlfn.IFS(Z24&gt;1,(Z24-Z25),Z24&lt;=1,(Z24))</f>
        <v>1</v>
      </c>
      <c r="AC24" s="105">
        <f t="shared" si="11"/>
        <v>0</v>
      </c>
      <c r="AD24" s="5" cm="1">
        <f t="array" ref="AD24">+_xlfn.IFS(Z24&gt;1,(Z24-Z25),Z24&lt;=1,(Z24))</f>
        <v>1</v>
      </c>
      <c r="AE24" s="105">
        <f t="shared" si="12"/>
        <v>0</v>
      </c>
      <c r="AF24" s="175">
        <f t="shared" si="13"/>
        <v>8</v>
      </c>
      <c r="AG24" s="105">
        <f t="shared" si="14"/>
        <v>0</v>
      </c>
      <c r="AH24" s="5" cm="1">
        <f t="array" ref="AH24">+_xlfn.IFS(AF24&gt;1,(AF24-AF25),AF24&lt;=1,(AF24))</f>
        <v>1</v>
      </c>
      <c r="AI24" s="105">
        <f t="shared" si="15"/>
        <v>0</v>
      </c>
      <c r="AJ24" s="5" cm="1">
        <f t="array" ref="AJ24">+_xlfn.IFS(AF24&gt;1,(AF24-AF25),AF24&lt;=1,(AF24))</f>
        <v>1</v>
      </c>
      <c r="AK24" s="105">
        <f t="shared" si="16"/>
        <v>0</v>
      </c>
      <c r="AL24" s="374"/>
      <c r="AM24" s="372"/>
      <c r="AN24" s="111"/>
      <c r="AO24" s="175">
        <f t="shared" si="17"/>
        <v>8</v>
      </c>
      <c r="AP24" s="245">
        <f t="shared" si="18"/>
        <v>0</v>
      </c>
      <c r="AQ24" s="5" cm="1">
        <f t="array" ref="AQ24">+_xlfn.IFS(AO24&gt;1,(AO24-AO25),AO24&lt;=1,(AO24))</f>
        <v>1</v>
      </c>
      <c r="AR24" s="105">
        <f t="shared" si="19"/>
        <v>0</v>
      </c>
      <c r="AS24" s="5" cm="1">
        <f t="array" ref="AS24">+_xlfn.IFS(AO24&gt;1,(AO24-AO25),AO24&lt;=1,(AO24))</f>
        <v>1</v>
      </c>
      <c r="AT24" s="105">
        <f t="shared" si="20"/>
        <v>0</v>
      </c>
      <c r="AU24" s="175"/>
      <c r="AV24" s="105"/>
      <c r="AW24" s="5"/>
      <c r="AX24" s="5"/>
      <c r="AY24" s="5"/>
      <c r="AZ24" s="175">
        <f t="shared" si="21"/>
        <v>8</v>
      </c>
      <c r="BA24" s="105">
        <f t="shared" si="22"/>
        <v>0</v>
      </c>
      <c r="BB24" s="5" cm="1">
        <f t="array" ref="BB24">+_xlfn.IFS(AZ24&gt;1,(AZ24-AZ25),AZ24&lt;=1,(AZ24))</f>
        <v>1</v>
      </c>
      <c r="BC24" s="105">
        <f t="shared" si="23"/>
        <v>0</v>
      </c>
      <c r="BD24" s="5" cm="1">
        <f t="array" ref="BD24">+_xlfn.IFS(AZ24&gt;1,(AZ24-AZ25),AZ24&lt;=1,(AZ24))</f>
        <v>1</v>
      </c>
      <c r="BE24" s="105">
        <f t="shared" si="24"/>
        <v>0</v>
      </c>
      <c r="BF24" s="175">
        <f t="shared" si="25"/>
        <v>8</v>
      </c>
      <c r="BG24" s="105">
        <f t="shared" si="26"/>
        <v>0</v>
      </c>
      <c r="BH24" s="5" cm="1">
        <f t="array" ref="BH24">+_xlfn.IFS(BF24&gt;1,(BF24-BF25),BF24&lt;=1,(BF24))</f>
        <v>1</v>
      </c>
      <c r="BI24" s="105">
        <f t="shared" si="27"/>
        <v>0</v>
      </c>
      <c r="BJ24" s="5" cm="1">
        <f t="array" ref="BJ24">+_xlfn.IFS(BF24&gt;1,(BF24-BF25),BF24&lt;=1,(BF24))</f>
        <v>1</v>
      </c>
      <c r="BK24" s="105">
        <f t="shared" si="28"/>
        <v>0</v>
      </c>
      <c r="BL24" s="175">
        <f t="shared" si="29"/>
        <v>8</v>
      </c>
      <c r="BM24" s="105">
        <f t="shared" si="30"/>
        <v>0</v>
      </c>
      <c r="BN24" s="5" cm="1">
        <f t="array" ref="BN24">+_xlfn.IFS(BL24&gt;1,(BL24-BL25),BL24&lt;=1,(BL24))</f>
        <v>1</v>
      </c>
      <c r="BO24" s="105">
        <f t="shared" si="31"/>
        <v>0</v>
      </c>
      <c r="BP24" s="5" cm="1">
        <f t="array" ref="BP24">+_xlfn.IFS(BL24&gt;1,(BL24-BL25),BL24&lt;=1,(BL24))</f>
        <v>1</v>
      </c>
      <c r="BQ24" s="105">
        <f t="shared" si="32"/>
        <v>0</v>
      </c>
      <c r="BR24" s="95"/>
      <c r="BS24" s="95"/>
    </row>
    <row r="25" spans="1:71" x14ac:dyDescent="0.35">
      <c r="A25" s="79">
        <v>14</v>
      </c>
      <c r="B25" s="88">
        <v>13</v>
      </c>
      <c r="C25" s="438"/>
      <c r="D25" s="434">
        <f t="shared" si="33"/>
        <v>0</v>
      </c>
      <c r="E25" s="5">
        <f t="shared" si="1"/>
        <v>0</v>
      </c>
      <c r="F25" s="352">
        <f t="shared" si="2"/>
        <v>0</v>
      </c>
      <c r="G25" s="5"/>
      <c r="H25" s="234">
        <f t="shared" si="0"/>
        <v>7</v>
      </c>
      <c r="I25" s="105">
        <f t="shared" si="34"/>
        <v>0</v>
      </c>
      <c r="J25" s="5" cm="1">
        <f t="array" ref="J25">+_xlfn.IFS(H25&gt;1,(H25-H26),H25&lt;=1,(H25))</f>
        <v>1</v>
      </c>
      <c r="K25" s="105">
        <f t="shared" si="3"/>
        <v>0</v>
      </c>
      <c r="L25" s="5" cm="1">
        <f t="array" ref="L25">+_xlfn.IFS(H25&gt;1,(H25-H26),H25&lt;=1,(H25))</f>
        <v>1</v>
      </c>
      <c r="M25" s="105">
        <f t="shared" si="4"/>
        <v>0</v>
      </c>
      <c r="O25" s="1"/>
      <c r="P25" s="1"/>
      <c r="T25" s="175">
        <f t="shared" si="5"/>
        <v>7</v>
      </c>
      <c r="U25" s="105">
        <f t="shared" si="6"/>
        <v>0</v>
      </c>
      <c r="V25" s="5" cm="1">
        <f t="array" ref="V25">+_xlfn.IFS(T25&gt;1,(T25-T26),T25&lt;=1,(T25))</f>
        <v>1</v>
      </c>
      <c r="W25" s="105">
        <f t="shared" si="7"/>
        <v>0</v>
      </c>
      <c r="X25" s="5" cm="1">
        <f t="array" ref="X25">+_xlfn.IFS(T25&gt;1,(T25-T26),T25&lt;=1,(T25))</f>
        <v>1</v>
      </c>
      <c r="Y25" s="105">
        <f t="shared" si="8"/>
        <v>0</v>
      </c>
      <c r="Z25" s="175">
        <f t="shared" si="9"/>
        <v>7</v>
      </c>
      <c r="AA25" s="105">
        <f t="shared" si="10"/>
        <v>0</v>
      </c>
      <c r="AB25" s="5" cm="1">
        <f t="array" ref="AB25">+_xlfn.IFS(Z25&gt;1,(Z25-Z26),Z25&lt;=1,(Z25))</f>
        <v>1</v>
      </c>
      <c r="AC25" s="105">
        <f t="shared" si="11"/>
        <v>0</v>
      </c>
      <c r="AD25" s="5" cm="1">
        <f t="array" ref="AD25">+_xlfn.IFS(Z25&gt;1,(Z25-Z26),Z25&lt;=1,(Z25))</f>
        <v>1</v>
      </c>
      <c r="AE25" s="105">
        <f t="shared" si="12"/>
        <v>0</v>
      </c>
      <c r="AF25" s="175">
        <f t="shared" si="13"/>
        <v>7</v>
      </c>
      <c r="AG25" s="105">
        <f t="shared" si="14"/>
        <v>0</v>
      </c>
      <c r="AH25" s="5" cm="1">
        <f t="array" ref="AH25">+_xlfn.IFS(AF25&gt;1,(AF25-AF26),AF25&lt;=1,(AF25))</f>
        <v>1</v>
      </c>
      <c r="AI25" s="105">
        <f t="shared" si="15"/>
        <v>0</v>
      </c>
      <c r="AJ25" s="5" cm="1">
        <f t="array" ref="AJ25">+_xlfn.IFS(AF25&gt;1,(AF25-AF26),AF25&lt;=1,(AF25))</f>
        <v>1</v>
      </c>
      <c r="AK25" s="105">
        <f t="shared" si="16"/>
        <v>0</v>
      </c>
      <c r="AO25" s="175">
        <f t="shared" si="17"/>
        <v>7</v>
      </c>
      <c r="AP25" s="245">
        <f t="shared" si="18"/>
        <v>0</v>
      </c>
      <c r="AQ25" s="5" cm="1">
        <f t="array" ref="AQ25">+_xlfn.IFS(AO25&gt;1,(AO25-AO26),AO25&lt;=1,(AO25))</f>
        <v>1</v>
      </c>
      <c r="AR25" s="105">
        <f t="shared" si="19"/>
        <v>0</v>
      </c>
      <c r="AS25" s="5" cm="1">
        <f t="array" ref="AS25">+_xlfn.IFS(AO25&gt;1,(AO25-AO26),AO25&lt;=1,(AO25))</f>
        <v>1</v>
      </c>
      <c r="AT25" s="105">
        <f t="shared" si="20"/>
        <v>0</v>
      </c>
      <c r="AU25" s="175"/>
      <c r="AV25" s="105"/>
      <c r="AW25" s="5"/>
      <c r="AX25" s="5"/>
      <c r="AY25" s="5"/>
      <c r="AZ25" s="175">
        <f t="shared" si="21"/>
        <v>7</v>
      </c>
      <c r="BA25" s="105">
        <f t="shared" si="22"/>
        <v>0</v>
      </c>
      <c r="BB25" s="5" cm="1">
        <f t="array" ref="BB25">+_xlfn.IFS(AZ25&gt;1,(AZ25-AZ26),AZ25&lt;=1,(AZ25))</f>
        <v>1</v>
      </c>
      <c r="BC25" s="105">
        <f t="shared" si="23"/>
        <v>0</v>
      </c>
      <c r="BD25" s="5" cm="1">
        <f t="array" ref="BD25">+_xlfn.IFS(AZ25&gt;1,(AZ25-AZ26),AZ25&lt;=1,(AZ25))</f>
        <v>1</v>
      </c>
      <c r="BE25" s="105">
        <f t="shared" si="24"/>
        <v>0</v>
      </c>
      <c r="BF25" s="175">
        <f t="shared" si="25"/>
        <v>7</v>
      </c>
      <c r="BG25" s="105">
        <f t="shared" si="26"/>
        <v>0</v>
      </c>
      <c r="BH25" s="5" cm="1">
        <f t="array" ref="BH25">+_xlfn.IFS(BF25&gt;1,(BF25-BF26),BF25&lt;=1,(BF25))</f>
        <v>1</v>
      </c>
      <c r="BI25" s="105">
        <f t="shared" si="27"/>
        <v>0</v>
      </c>
      <c r="BJ25" s="5" cm="1">
        <f t="array" ref="BJ25">+_xlfn.IFS(BF25&gt;1,(BF25-BF26),BF25&lt;=1,(BF25))</f>
        <v>1</v>
      </c>
      <c r="BK25" s="105">
        <f t="shared" si="28"/>
        <v>0</v>
      </c>
      <c r="BL25" s="175">
        <f t="shared" si="29"/>
        <v>7</v>
      </c>
      <c r="BM25" s="105">
        <f t="shared" si="30"/>
        <v>0</v>
      </c>
      <c r="BN25" s="5" cm="1">
        <f t="array" ref="BN25">+_xlfn.IFS(BL25&gt;1,(BL25-BL26),BL25&lt;=1,(BL25))</f>
        <v>1</v>
      </c>
      <c r="BO25" s="105">
        <f t="shared" si="31"/>
        <v>0</v>
      </c>
      <c r="BP25" s="5" cm="1">
        <f t="array" ref="BP25">+_xlfn.IFS(BL25&gt;1,(BL25-BL26),BL25&lt;=1,(BL25))</f>
        <v>1</v>
      </c>
      <c r="BQ25" s="105">
        <f t="shared" si="32"/>
        <v>0</v>
      </c>
    </row>
    <row r="26" spans="1:71" x14ac:dyDescent="0.35">
      <c r="A26" s="475">
        <v>15</v>
      </c>
      <c r="B26" s="88">
        <v>14</v>
      </c>
      <c r="C26" s="438"/>
      <c r="D26" s="434">
        <f t="shared" si="33"/>
        <v>0</v>
      </c>
      <c r="E26" s="5">
        <f t="shared" si="1"/>
        <v>0</v>
      </c>
      <c r="F26" s="352">
        <f t="shared" si="2"/>
        <v>0</v>
      </c>
      <c r="G26" s="5"/>
      <c r="H26" s="234">
        <f t="shared" si="0"/>
        <v>6</v>
      </c>
      <c r="I26" s="105">
        <f t="shared" si="34"/>
        <v>0</v>
      </c>
      <c r="J26" s="5" cm="1">
        <f t="array" ref="J26">+_xlfn.IFS(H26&gt;1,(H26-H27),H26&lt;=1,(H26))</f>
        <v>1</v>
      </c>
      <c r="K26" s="105">
        <f t="shared" si="3"/>
        <v>0</v>
      </c>
      <c r="L26" s="5" cm="1">
        <f t="array" ref="L26">+_xlfn.IFS(H26&gt;1,(H26-H27),H26&lt;=1,(H26))</f>
        <v>1</v>
      </c>
      <c r="M26" s="105">
        <f t="shared" si="4"/>
        <v>0</v>
      </c>
      <c r="O26" s="1"/>
      <c r="P26" s="1"/>
      <c r="T26" s="175">
        <f t="shared" si="5"/>
        <v>6</v>
      </c>
      <c r="U26" s="105">
        <f t="shared" si="6"/>
        <v>0</v>
      </c>
      <c r="V26" s="5" cm="1">
        <f t="array" ref="V26">+_xlfn.IFS(T26&gt;1,(T26-T27),T26&lt;=1,(T26))</f>
        <v>1</v>
      </c>
      <c r="W26" s="105">
        <f t="shared" si="7"/>
        <v>0</v>
      </c>
      <c r="X26" s="5" cm="1">
        <f t="array" ref="X26">+_xlfn.IFS(T26&gt;1,(T26-T27),T26&lt;=1,(T26))</f>
        <v>1</v>
      </c>
      <c r="Y26" s="105">
        <f t="shared" si="8"/>
        <v>0</v>
      </c>
      <c r="Z26" s="175">
        <f t="shared" si="9"/>
        <v>6</v>
      </c>
      <c r="AA26" s="105">
        <f t="shared" si="10"/>
        <v>0</v>
      </c>
      <c r="AB26" s="5" cm="1">
        <f t="array" ref="AB26">+_xlfn.IFS(Z26&gt;1,(Z26-Z27),Z26&lt;=1,(Z26))</f>
        <v>1</v>
      </c>
      <c r="AC26" s="105">
        <f t="shared" si="11"/>
        <v>0</v>
      </c>
      <c r="AD26" s="5" cm="1">
        <f t="array" ref="AD26">+_xlfn.IFS(Z26&gt;1,(Z26-Z27),Z26&lt;=1,(Z26))</f>
        <v>1</v>
      </c>
      <c r="AE26" s="105">
        <f t="shared" si="12"/>
        <v>0</v>
      </c>
      <c r="AF26" s="175">
        <f t="shared" si="13"/>
        <v>6</v>
      </c>
      <c r="AG26" s="105">
        <f t="shared" si="14"/>
        <v>0</v>
      </c>
      <c r="AH26" s="5" cm="1">
        <f t="array" ref="AH26">+_xlfn.IFS(AF26&gt;1,(AF26-AF27),AF26&lt;=1,(AF26))</f>
        <v>1</v>
      </c>
      <c r="AI26" s="105">
        <f t="shared" si="15"/>
        <v>0</v>
      </c>
      <c r="AJ26" s="5" cm="1">
        <f t="array" ref="AJ26">+_xlfn.IFS(AF26&gt;1,(AF26-AF27),AF26&lt;=1,(AF26))</f>
        <v>1</v>
      </c>
      <c r="AK26" s="105">
        <f t="shared" si="16"/>
        <v>0</v>
      </c>
      <c r="AO26" s="175">
        <f t="shared" si="17"/>
        <v>6</v>
      </c>
      <c r="AP26" s="245">
        <f t="shared" si="18"/>
        <v>0</v>
      </c>
      <c r="AQ26" s="5" cm="1">
        <f t="array" ref="AQ26">+_xlfn.IFS(AO26&gt;1,(AO26-AO27),AO26&lt;=1,(AO26))</f>
        <v>1</v>
      </c>
      <c r="AR26" s="105">
        <f t="shared" si="19"/>
        <v>0</v>
      </c>
      <c r="AS26" s="5" cm="1">
        <f t="array" ref="AS26">+_xlfn.IFS(AO26&gt;1,(AO26-AO27),AO26&lt;=1,(AO26))</f>
        <v>1</v>
      </c>
      <c r="AT26" s="105">
        <f t="shared" si="20"/>
        <v>0</v>
      </c>
      <c r="AU26" s="175"/>
      <c r="AV26" s="105"/>
      <c r="AW26" s="5"/>
      <c r="AX26" s="5"/>
      <c r="AY26" s="5"/>
      <c r="AZ26" s="175">
        <f t="shared" si="21"/>
        <v>6</v>
      </c>
      <c r="BA26" s="105">
        <f t="shared" si="22"/>
        <v>0</v>
      </c>
      <c r="BB26" s="5" cm="1">
        <f t="array" ref="BB26">+_xlfn.IFS(AZ26&gt;1,(AZ26-AZ27),AZ26&lt;=1,(AZ26))</f>
        <v>1</v>
      </c>
      <c r="BC26" s="105">
        <f t="shared" si="23"/>
        <v>0</v>
      </c>
      <c r="BD26" s="5" cm="1">
        <f t="array" ref="BD26">+_xlfn.IFS(AZ26&gt;1,(AZ26-AZ27),AZ26&lt;=1,(AZ26))</f>
        <v>1</v>
      </c>
      <c r="BE26" s="105">
        <f t="shared" si="24"/>
        <v>0</v>
      </c>
      <c r="BF26" s="175">
        <f t="shared" si="25"/>
        <v>6</v>
      </c>
      <c r="BG26" s="105">
        <f t="shared" si="26"/>
        <v>0</v>
      </c>
      <c r="BH26" s="5" cm="1">
        <f t="array" ref="BH26">+_xlfn.IFS(BF26&gt;1,(BF26-BF27),BF26&lt;=1,(BF26))</f>
        <v>1</v>
      </c>
      <c r="BI26" s="105">
        <f t="shared" si="27"/>
        <v>0</v>
      </c>
      <c r="BJ26" s="5" cm="1">
        <f t="array" ref="BJ26">+_xlfn.IFS(BF26&gt;1,(BF26-BF27),BF26&lt;=1,(BF26))</f>
        <v>1</v>
      </c>
      <c r="BK26" s="105">
        <f t="shared" si="28"/>
        <v>0</v>
      </c>
      <c r="BL26" s="175">
        <f t="shared" si="29"/>
        <v>6</v>
      </c>
      <c r="BM26" s="105">
        <f t="shared" si="30"/>
        <v>0</v>
      </c>
      <c r="BN26" s="5" cm="1">
        <f t="array" ref="BN26">+_xlfn.IFS(BL26&gt;1,(BL26-BL27),BL26&lt;=1,(BL26))</f>
        <v>1</v>
      </c>
      <c r="BO26" s="105">
        <f t="shared" si="31"/>
        <v>0</v>
      </c>
      <c r="BP26" s="5" cm="1">
        <f t="array" ref="BP26">+_xlfn.IFS(BL26&gt;1,(BL26-BL27),BL26&lt;=1,(BL26))</f>
        <v>1</v>
      </c>
      <c r="BQ26" s="105">
        <f t="shared" si="32"/>
        <v>0</v>
      </c>
    </row>
    <row r="27" spans="1:71" s="79" customFormat="1" ht="18.5" x14ac:dyDescent="0.45">
      <c r="A27" s="79">
        <v>16</v>
      </c>
      <c r="B27" s="274">
        <v>15</v>
      </c>
      <c r="C27" s="441"/>
      <c r="D27" s="434">
        <f t="shared" si="33"/>
        <v>0</v>
      </c>
      <c r="E27" s="5">
        <f t="shared" si="1"/>
        <v>0</v>
      </c>
      <c r="F27" s="352">
        <f t="shared" si="2"/>
        <v>0</v>
      </c>
      <c r="G27" s="5"/>
      <c r="H27" s="234">
        <f t="shared" si="0"/>
        <v>5</v>
      </c>
      <c r="I27" s="105">
        <f t="shared" si="34"/>
        <v>0</v>
      </c>
      <c r="J27" s="5" cm="1">
        <f t="array" ref="J27">+_xlfn.IFS(H27&gt;1,(H27-H28),H27&lt;=1,(H27))</f>
        <v>1</v>
      </c>
      <c r="K27" s="105">
        <f t="shared" si="3"/>
        <v>0</v>
      </c>
      <c r="L27" s="5" cm="1">
        <f t="array" ref="L27">+_xlfn.IFS(H27&gt;1,(H27-H28),H27&lt;=1,(H27))</f>
        <v>1</v>
      </c>
      <c r="M27" s="105">
        <f t="shared" si="4"/>
        <v>0</v>
      </c>
      <c r="N27"/>
      <c r="O27" s="1"/>
      <c r="P27" s="1"/>
      <c r="Q27"/>
      <c r="R27"/>
      <c r="S27"/>
      <c r="T27" s="175">
        <f t="shared" si="5"/>
        <v>5</v>
      </c>
      <c r="U27" s="105">
        <f t="shared" si="6"/>
        <v>0</v>
      </c>
      <c r="V27" s="5" cm="1">
        <f t="array" ref="V27">+_xlfn.IFS(T27&gt;1,(T27-T28),T27&lt;=1,(T27))</f>
        <v>1</v>
      </c>
      <c r="W27" s="105">
        <f t="shared" si="7"/>
        <v>0</v>
      </c>
      <c r="X27" s="5" cm="1">
        <f t="array" ref="X27">+_xlfn.IFS(T27&gt;1,(T27-T28),T27&lt;=1,(T27))</f>
        <v>1</v>
      </c>
      <c r="Y27" s="105">
        <f t="shared" si="8"/>
        <v>0</v>
      </c>
      <c r="Z27" s="175">
        <f t="shared" si="9"/>
        <v>5</v>
      </c>
      <c r="AA27" s="105">
        <f t="shared" si="10"/>
        <v>0</v>
      </c>
      <c r="AB27" s="5" cm="1">
        <f t="array" ref="AB27">+_xlfn.IFS(Z27&gt;1,(Z27-Z28),Z27&lt;=1,(Z27))</f>
        <v>1</v>
      </c>
      <c r="AC27" s="105">
        <f t="shared" si="11"/>
        <v>0</v>
      </c>
      <c r="AD27" s="5" cm="1">
        <f t="array" ref="AD27">+_xlfn.IFS(Z27&gt;1,(Z27-Z28),Z27&lt;=1,(Z27))</f>
        <v>1</v>
      </c>
      <c r="AE27" s="105">
        <f t="shared" si="12"/>
        <v>0</v>
      </c>
      <c r="AF27" s="175">
        <f t="shared" si="13"/>
        <v>5</v>
      </c>
      <c r="AG27" s="105">
        <f t="shared" si="14"/>
        <v>0</v>
      </c>
      <c r="AH27" s="5" cm="1">
        <f t="array" ref="AH27">+_xlfn.IFS(AF27&gt;1,(AF27-AF28),AF27&lt;=1,(AF27))</f>
        <v>1</v>
      </c>
      <c r="AI27" s="105">
        <f t="shared" si="15"/>
        <v>0</v>
      </c>
      <c r="AJ27" s="5" cm="1">
        <f t="array" ref="AJ27">+_xlfn.IFS(AF27&gt;1,(AF27-AF28),AF27&lt;=1,(AF27))</f>
        <v>1</v>
      </c>
      <c r="AK27" s="105">
        <f t="shared" si="16"/>
        <v>0</v>
      </c>
      <c r="AL27" s="89"/>
      <c r="AM27" s="87"/>
      <c r="AN27" s="88"/>
      <c r="AO27" s="175">
        <f t="shared" si="17"/>
        <v>5</v>
      </c>
      <c r="AP27" s="245">
        <f t="shared" si="18"/>
        <v>0</v>
      </c>
      <c r="AQ27" s="5" cm="1">
        <f t="array" ref="AQ27">+_xlfn.IFS(AO27&gt;1,(AO27-AO28),AO27&lt;=1,(AO27))</f>
        <v>1</v>
      </c>
      <c r="AR27" s="105">
        <f t="shared" si="19"/>
        <v>0</v>
      </c>
      <c r="AS27" s="5" cm="1">
        <f t="array" ref="AS27">+_xlfn.IFS(AO27&gt;1,(AO27-AO28),AO27&lt;=1,(AO27))</f>
        <v>1</v>
      </c>
      <c r="AT27" s="105">
        <f t="shared" si="20"/>
        <v>0</v>
      </c>
      <c r="AU27" s="175"/>
      <c r="AV27" s="105"/>
      <c r="AW27" s="5"/>
      <c r="AX27" s="5"/>
      <c r="AY27" s="5"/>
      <c r="AZ27" s="175">
        <f t="shared" si="21"/>
        <v>5</v>
      </c>
      <c r="BA27" s="105">
        <f t="shared" si="22"/>
        <v>0</v>
      </c>
      <c r="BB27" s="5" cm="1">
        <f t="array" ref="BB27">+_xlfn.IFS(AZ27&gt;1,(AZ27-AZ28),AZ27&lt;=1,(AZ27))</f>
        <v>1</v>
      </c>
      <c r="BC27" s="105">
        <f t="shared" si="23"/>
        <v>0</v>
      </c>
      <c r="BD27" s="5" cm="1">
        <f t="array" ref="BD27">+_xlfn.IFS(AZ27&gt;1,(AZ27-AZ28),AZ27&lt;=1,(AZ27))</f>
        <v>1</v>
      </c>
      <c r="BE27" s="105">
        <f t="shared" si="24"/>
        <v>0</v>
      </c>
      <c r="BF27" s="175">
        <f t="shared" si="25"/>
        <v>5</v>
      </c>
      <c r="BG27" s="105">
        <f t="shared" si="26"/>
        <v>0</v>
      </c>
      <c r="BH27" s="5" cm="1">
        <f t="array" ref="BH27">+_xlfn.IFS(BF27&gt;1,(BF27-BF28),BF27&lt;=1,(BF27))</f>
        <v>1</v>
      </c>
      <c r="BI27" s="105">
        <f t="shared" si="27"/>
        <v>0</v>
      </c>
      <c r="BJ27" s="5" cm="1">
        <f t="array" ref="BJ27">+_xlfn.IFS(BF27&gt;1,(BF27-BF28),BF27&lt;=1,(BF27))</f>
        <v>1</v>
      </c>
      <c r="BK27" s="105">
        <f t="shared" si="28"/>
        <v>0</v>
      </c>
      <c r="BL27" s="175">
        <f t="shared" si="29"/>
        <v>5</v>
      </c>
      <c r="BM27" s="105">
        <f t="shared" si="30"/>
        <v>0</v>
      </c>
      <c r="BN27" s="5" cm="1">
        <f t="array" ref="BN27">+_xlfn.IFS(BL27&gt;1,(BL27-BL28),BL27&lt;=1,(BL27))</f>
        <v>1</v>
      </c>
      <c r="BO27" s="105">
        <f t="shared" si="31"/>
        <v>0</v>
      </c>
      <c r="BP27" s="5" cm="1">
        <f t="array" ref="BP27">+_xlfn.IFS(BL27&gt;1,(BL27-BL28),BL27&lt;=1,(BL27))</f>
        <v>1</v>
      </c>
      <c r="BQ27" s="105">
        <f t="shared" si="32"/>
        <v>0</v>
      </c>
    </row>
    <row r="28" spans="1:71" x14ac:dyDescent="0.35">
      <c r="A28" s="79">
        <v>17</v>
      </c>
      <c r="B28" s="275">
        <v>16</v>
      </c>
      <c r="C28" s="438"/>
      <c r="D28" s="434">
        <f t="shared" si="33"/>
        <v>0</v>
      </c>
      <c r="E28" s="5">
        <f t="shared" si="1"/>
        <v>0</v>
      </c>
      <c r="F28" s="352">
        <f t="shared" si="2"/>
        <v>0</v>
      </c>
      <c r="G28" s="5"/>
      <c r="H28" s="234">
        <f t="shared" si="0"/>
        <v>4</v>
      </c>
      <c r="I28" s="105">
        <f t="shared" si="34"/>
        <v>0</v>
      </c>
      <c r="J28" s="5" cm="1">
        <f t="array" ref="J28">+_xlfn.IFS(H28&gt;1,(H28-H29),H28&lt;=1,(H28))</f>
        <v>1</v>
      </c>
      <c r="K28" s="105">
        <f t="shared" si="3"/>
        <v>0</v>
      </c>
      <c r="L28" s="5" cm="1">
        <f t="array" ref="L28">+_xlfn.IFS(H28&gt;1,(H28-H29),H28&lt;=1,(H28))</f>
        <v>1</v>
      </c>
      <c r="M28" s="105">
        <f t="shared" si="4"/>
        <v>0</v>
      </c>
      <c r="O28" s="1"/>
      <c r="P28" s="1"/>
      <c r="T28" s="175">
        <f t="shared" si="5"/>
        <v>4</v>
      </c>
      <c r="U28" s="105">
        <f t="shared" si="6"/>
        <v>0</v>
      </c>
      <c r="V28" s="5" cm="1">
        <f t="array" ref="V28">+_xlfn.IFS(T28&gt;1,(T28-T29),T28&lt;=1,(T28))</f>
        <v>1</v>
      </c>
      <c r="W28" s="105">
        <f t="shared" si="7"/>
        <v>0</v>
      </c>
      <c r="X28" s="5" cm="1">
        <f t="array" ref="X28">+_xlfn.IFS(T28&gt;1,(T28-T29),T28&lt;=1,(T28))</f>
        <v>1</v>
      </c>
      <c r="Y28" s="105">
        <f t="shared" si="8"/>
        <v>0</v>
      </c>
      <c r="Z28" s="175">
        <f t="shared" si="9"/>
        <v>4</v>
      </c>
      <c r="AA28" s="105">
        <f t="shared" si="10"/>
        <v>0</v>
      </c>
      <c r="AB28" s="5" cm="1">
        <f t="array" ref="AB28">+_xlfn.IFS(Z28&gt;1,(Z28-Z29),Z28&lt;=1,(Z28))</f>
        <v>1</v>
      </c>
      <c r="AC28" s="105">
        <f t="shared" si="11"/>
        <v>0</v>
      </c>
      <c r="AD28" s="5" cm="1">
        <f t="array" ref="AD28">+_xlfn.IFS(Z28&gt;1,(Z28-Z29),Z28&lt;=1,(Z28))</f>
        <v>1</v>
      </c>
      <c r="AE28" s="105">
        <f t="shared" si="12"/>
        <v>0</v>
      </c>
      <c r="AF28" s="175">
        <f t="shared" si="13"/>
        <v>4</v>
      </c>
      <c r="AG28" s="105">
        <f t="shared" si="14"/>
        <v>0</v>
      </c>
      <c r="AH28" s="5" cm="1">
        <f t="array" ref="AH28">+_xlfn.IFS(AF28&gt;1,(AF28-AF29),AF28&lt;=1,(AF28))</f>
        <v>1</v>
      </c>
      <c r="AI28" s="105">
        <f t="shared" si="15"/>
        <v>0</v>
      </c>
      <c r="AJ28" s="5" cm="1">
        <f t="array" ref="AJ28">+_xlfn.IFS(AF28&gt;1,(AF28-AF29),AF28&lt;=1,(AF28))</f>
        <v>1</v>
      </c>
      <c r="AK28" s="105">
        <f t="shared" si="16"/>
        <v>0</v>
      </c>
      <c r="AO28" s="175">
        <f t="shared" si="17"/>
        <v>4</v>
      </c>
      <c r="AP28" s="245">
        <f t="shared" si="18"/>
        <v>0</v>
      </c>
      <c r="AQ28" s="5" cm="1">
        <f t="array" ref="AQ28">+_xlfn.IFS(AO28&gt;1,(AO28-AO29),AO28&lt;=1,(AO28))</f>
        <v>1</v>
      </c>
      <c r="AR28" s="105">
        <f t="shared" si="19"/>
        <v>0</v>
      </c>
      <c r="AS28" s="5" cm="1">
        <f t="array" ref="AS28">+_xlfn.IFS(AO28&gt;1,(AO28-AO29),AO28&lt;=1,(AO28))</f>
        <v>1</v>
      </c>
      <c r="AT28" s="105">
        <f t="shared" si="20"/>
        <v>0</v>
      </c>
      <c r="AU28" s="175"/>
      <c r="AV28" s="105"/>
      <c r="AW28" s="5"/>
      <c r="AX28" s="5"/>
      <c r="AY28" s="5"/>
      <c r="AZ28" s="175">
        <f t="shared" si="21"/>
        <v>4</v>
      </c>
      <c r="BA28" s="105">
        <f t="shared" si="22"/>
        <v>0</v>
      </c>
      <c r="BB28" s="5" cm="1">
        <f t="array" ref="BB28">+_xlfn.IFS(AZ28&gt;1,(AZ28-AZ29),AZ28&lt;=1,(AZ28))</f>
        <v>1</v>
      </c>
      <c r="BC28" s="105">
        <f t="shared" si="23"/>
        <v>0</v>
      </c>
      <c r="BD28" s="5" cm="1">
        <f t="array" ref="BD28">+_xlfn.IFS(AZ28&gt;1,(AZ28-AZ29),AZ28&lt;=1,(AZ28))</f>
        <v>1</v>
      </c>
      <c r="BE28" s="105">
        <f t="shared" si="24"/>
        <v>0</v>
      </c>
      <c r="BF28" s="175">
        <f t="shared" si="25"/>
        <v>4</v>
      </c>
      <c r="BG28" s="105">
        <f t="shared" si="26"/>
        <v>0</v>
      </c>
      <c r="BH28" s="5" cm="1">
        <f t="array" ref="BH28">+_xlfn.IFS(BF28&gt;1,(BF28-BF29),BF28&lt;=1,(BF28))</f>
        <v>1</v>
      </c>
      <c r="BI28" s="105">
        <f t="shared" si="27"/>
        <v>0</v>
      </c>
      <c r="BJ28" s="5" cm="1">
        <f t="array" ref="BJ28">+_xlfn.IFS(BF28&gt;1,(BF28-BF29),BF28&lt;=1,(BF28))</f>
        <v>1</v>
      </c>
      <c r="BK28" s="105">
        <f t="shared" si="28"/>
        <v>0</v>
      </c>
      <c r="BL28" s="175">
        <f t="shared" si="29"/>
        <v>4</v>
      </c>
      <c r="BM28" s="105">
        <f t="shared" si="30"/>
        <v>0</v>
      </c>
      <c r="BN28" s="5" cm="1">
        <f t="array" ref="BN28">+_xlfn.IFS(BL28&gt;1,(BL28-BL29),BL28&lt;=1,(BL28))</f>
        <v>1</v>
      </c>
      <c r="BO28" s="105">
        <f t="shared" si="31"/>
        <v>0</v>
      </c>
      <c r="BP28" s="5" cm="1">
        <f t="array" ref="BP28">+_xlfn.IFS(BL28&gt;1,(BL28-BL29),BL28&lt;=1,(BL28))</f>
        <v>1</v>
      </c>
      <c r="BQ28" s="105">
        <f t="shared" si="32"/>
        <v>0</v>
      </c>
    </row>
    <row r="29" spans="1:71" x14ac:dyDescent="0.35">
      <c r="A29" s="475">
        <v>18</v>
      </c>
      <c r="B29" s="88">
        <v>17</v>
      </c>
      <c r="C29" s="442"/>
      <c r="D29" s="434">
        <f t="shared" si="33"/>
        <v>0</v>
      </c>
      <c r="E29" s="5">
        <f t="shared" si="1"/>
        <v>0</v>
      </c>
      <c r="F29" s="352">
        <f t="shared" si="2"/>
        <v>0</v>
      </c>
      <c r="G29" s="5"/>
      <c r="H29" s="234">
        <f t="shared" si="0"/>
        <v>3</v>
      </c>
      <c r="I29" s="105">
        <f t="shared" si="34"/>
        <v>0</v>
      </c>
      <c r="J29" s="5" cm="1">
        <f t="array" ref="J29">+_xlfn.IFS(H29&gt;1,(H29-H30),H29&lt;=1,(H29))</f>
        <v>1</v>
      </c>
      <c r="K29" s="105">
        <f t="shared" si="3"/>
        <v>0</v>
      </c>
      <c r="L29" s="5" cm="1">
        <f t="array" ref="L29">+_xlfn.IFS(H29&gt;1,(H29-H30),H29&lt;=1,(H29))</f>
        <v>1</v>
      </c>
      <c r="M29" s="105">
        <f t="shared" si="4"/>
        <v>0</v>
      </c>
      <c r="O29" s="1"/>
      <c r="P29" s="1"/>
      <c r="T29" s="175">
        <f t="shared" si="5"/>
        <v>3</v>
      </c>
      <c r="U29" s="105">
        <f t="shared" si="6"/>
        <v>0</v>
      </c>
      <c r="V29" s="5" cm="1">
        <f t="array" ref="V29">+_xlfn.IFS(T29&gt;1,(T29-T30),T29&lt;=1,(T29))</f>
        <v>1</v>
      </c>
      <c r="W29" s="105">
        <f t="shared" si="7"/>
        <v>0</v>
      </c>
      <c r="X29" s="5" cm="1">
        <f t="array" ref="X29">+_xlfn.IFS(T29&gt;1,(T29-T30),T29&lt;=1,(T29))</f>
        <v>1</v>
      </c>
      <c r="Y29" s="105">
        <f t="shared" si="8"/>
        <v>0</v>
      </c>
      <c r="Z29" s="175">
        <f t="shared" si="9"/>
        <v>3</v>
      </c>
      <c r="AA29" s="105">
        <f t="shared" si="10"/>
        <v>0</v>
      </c>
      <c r="AB29" s="5" cm="1">
        <f t="array" ref="AB29">+_xlfn.IFS(Z29&gt;1,(Z29-Z30),Z29&lt;=1,(Z29))</f>
        <v>1</v>
      </c>
      <c r="AC29" s="105">
        <f t="shared" si="11"/>
        <v>0</v>
      </c>
      <c r="AD29" s="5" cm="1">
        <f t="array" ref="AD29">+_xlfn.IFS(Z29&gt;1,(Z29-Z30),Z29&lt;=1,(Z29))</f>
        <v>1</v>
      </c>
      <c r="AE29" s="105">
        <f t="shared" si="12"/>
        <v>0</v>
      </c>
      <c r="AF29" s="175">
        <f t="shared" si="13"/>
        <v>3</v>
      </c>
      <c r="AG29" s="105">
        <f t="shared" si="14"/>
        <v>0</v>
      </c>
      <c r="AH29" s="5" cm="1">
        <f t="array" ref="AH29">+_xlfn.IFS(AF29&gt;1,(AF29-AF30),AF29&lt;=1,(AF29))</f>
        <v>1</v>
      </c>
      <c r="AI29" s="105">
        <f t="shared" si="15"/>
        <v>0</v>
      </c>
      <c r="AJ29" s="5" cm="1">
        <f t="array" ref="AJ29">+_xlfn.IFS(AF29&gt;1,(AF29-AF30),AF29&lt;=1,(AF29))</f>
        <v>1</v>
      </c>
      <c r="AK29" s="105">
        <f t="shared" si="16"/>
        <v>0</v>
      </c>
      <c r="AN29" s="423"/>
      <c r="AO29" s="175">
        <f t="shared" si="17"/>
        <v>3</v>
      </c>
      <c r="AP29" s="245">
        <f t="shared" si="18"/>
        <v>0</v>
      </c>
      <c r="AQ29" s="5" cm="1">
        <f t="array" ref="AQ29">+_xlfn.IFS(AO29&gt;1,(AO29-AO30),AO29&lt;=1,(AO29))</f>
        <v>1</v>
      </c>
      <c r="AR29" s="105">
        <f t="shared" si="19"/>
        <v>0</v>
      </c>
      <c r="AS29" s="5" cm="1">
        <f t="array" ref="AS29">+_xlfn.IFS(AO29&gt;1,(AO29-AO30),AO29&lt;=1,(AO29))</f>
        <v>1</v>
      </c>
      <c r="AT29" s="105">
        <f t="shared" si="20"/>
        <v>0</v>
      </c>
      <c r="AU29" s="175"/>
      <c r="AV29" s="105"/>
      <c r="AW29" s="5"/>
      <c r="AX29" s="5"/>
      <c r="AY29" s="5"/>
      <c r="AZ29" s="175">
        <f t="shared" si="21"/>
        <v>3</v>
      </c>
      <c r="BA29" s="105">
        <f t="shared" si="22"/>
        <v>0</v>
      </c>
      <c r="BB29" s="5" cm="1">
        <f t="array" ref="BB29">+_xlfn.IFS(AZ29&gt;1,(AZ29-AZ30),AZ29&lt;=1,(AZ29))</f>
        <v>1</v>
      </c>
      <c r="BC29" s="105">
        <f t="shared" si="23"/>
        <v>0</v>
      </c>
      <c r="BD29" s="5" cm="1">
        <f t="array" ref="BD29">+_xlfn.IFS(AZ29&gt;1,(AZ29-AZ30),AZ29&lt;=1,(AZ29))</f>
        <v>1</v>
      </c>
      <c r="BE29" s="105">
        <f t="shared" si="24"/>
        <v>0</v>
      </c>
      <c r="BF29" s="175">
        <f t="shared" si="25"/>
        <v>3</v>
      </c>
      <c r="BG29" s="105">
        <f t="shared" si="26"/>
        <v>0</v>
      </c>
      <c r="BH29" s="5" cm="1">
        <f t="array" ref="BH29">+_xlfn.IFS(BF29&gt;1,(BF29-BF30),BF29&lt;=1,(BF29))</f>
        <v>1</v>
      </c>
      <c r="BI29" s="105">
        <f t="shared" si="27"/>
        <v>0</v>
      </c>
      <c r="BJ29" s="5" cm="1">
        <f t="array" ref="BJ29">+_xlfn.IFS(BF29&gt;1,(BF29-BF30),BF29&lt;=1,(BF29))</f>
        <v>1</v>
      </c>
      <c r="BK29" s="105">
        <f t="shared" si="28"/>
        <v>0</v>
      </c>
      <c r="BL29" s="175">
        <f t="shared" si="29"/>
        <v>3</v>
      </c>
      <c r="BM29" s="105">
        <f t="shared" si="30"/>
        <v>0</v>
      </c>
      <c r="BN29" s="5" cm="1">
        <f t="array" ref="BN29">+_xlfn.IFS(BL29&gt;1,(BL29-BL30),BL29&lt;=1,(BL29))</f>
        <v>1</v>
      </c>
      <c r="BO29" s="105">
        <f t="shared" si="31"/>
        <v>0</v>
      </c>
      <c r="BP29" s="5" cm="1">
        <f t="array" ref="BP29">+_xlfn.IFS(BL29&gt;1,(BL29-BL30),BL29&lt;=1,(BL29))</f>
        <v>1</v>
      </c>
      <c r="BQ29" s="105">
        <f t="shared" si="32"/>
        <v>0</v>
      </c>
      <c r="BR29" s="418"/>
    </row>
    <row r="30" spans="1:71" x14ac:dyDescent="0.35">
      <c r="A30" s="79">
        <v>19</v>
      </c>
      <c r="B30" s="88">
        <v>18</v>
      </c>
      <c r="C30" s="438"/>
      <c r="D30" s="434">
        <f t="shared" si="33"/>
        <v>0</v>
      </c>
      <c r="E30" s="5">
        <f t="shared" si="1"/>
        <v>0</v>
      </c>
      <c r="F30" s="352">
        <f t="shared" si="2"/>
        <v>0</v>
      </c>
      <c r="G30" s="5"/>
      <c r="H30" s="234">
        <f t="shared" si="0"/>
        <v>2</v>
      </c>
      <c r="I30" s="105">
        <f t="shared" si="34"/>
        <v>0</v>
      </c>
      <c r="J30" s="5" cm="1">
        <f t="array" ref="J30">+_xlfn.IFS(H30&gt;1,(H30-H31),H30&lt;=1,(H30))</f>
        <v>1</v>
      </c>
      <c r="K30" s="105">
        <f t="shared" si="3"/>
        <v>0</v>
      </c>
      <c r="L30" s="5" cm="1">
        <f t="array" ref="L30">+_xlfn.IFS(H30&gt;1,(H30-H31),H30&lt;=1,(H30))</f>
        <v>1</v>
      </c>
      <c r="M30" s="105">
        <f t="shared" si="4"/>
        <v>0</v>
      </c>
      <c r="O30" s="1"/>
      <c r="P30" s="1"/>
      <c r="T30" s="175">
        <f t="shared" si="5"/>
        <v>2</v>
      </c>
      <c r="U30" s="105">
        <f t="shared" si="6"/>
        <v>0</v>
      </c>
      <c r="V30" s="5" cm="1">
        <f t="array" ref="V30">+_xlfn.IFS(T30&gt;1,(T30-T31),T30&lt;=1,(T30))</f>
        <v>1</v>
      </c>
      <c r="W30" s="105">
        <f t="shared" si="7"/>
        <v>0</v>
      </c>
      <c r="X30" s="5" cm="1">
        <f t="array" ref="X30">+_xlfn.IFS(T30&gt;1,(T30-T31),T30&lt;=1,(T30))</f>
        <v>1</v>
      </c>
      <c r="Y30" s="105">
        <f t="shared" si="8"/>
        <v>0</v>
      </c>
      <c r="Z30" s="175">
        <f t="shared" si="9"/>
        <v>2</v>
      </c>
      <c r="AA30" s="105">
        <f t="shared" si="10"/>
        <v>0</v>
      </c>
      <c r="AB30" s="5" cm="1">
        <f t="array" ref="AB30">+_xlfn.IFS(Z30&gt;1,(Z30-Z31),Z30&lt;=1,(Z30))</f>
        <v>1</v>
      </c>
      <c r="AC30" s="105">
        <f t="shared" si="11"/>
        <v>0</v>
      </c>
      <c r="AD30" s="5" cm="1">
        <f t="array" ref="AD30">+_xlfn.IFS(Z30&gt;1,(Z30-Z31),Z30&lt;=1,(Z30))</f>
        <v>1</v>
      </c>
      <c r="AE30" s="105">
        <f t="shared" si="12"/>
        <v>0</v>
      </c>
      <c r="AF30" s="175">
        <f t="shared" si="13"/>
        <v>2</v>
      </c>
      <c r="AG30" s="105">
        <f t="shared" si="14"/>
        <v>0</v>
      </c>
      <c r="AH30" s="5" cm="1">
        <f t="array" ref="AH30">+_xlfn.IFS(AF30&gt;1,(AF30-AF31),AF30&lt;=1,(AF30))</f>
        <v>1</v>
      </c>
      <c r="AI30" s="105">
        <f t="shared" si="15"/>
        <v>0</v>
      </c>
      <c r="AJ30" s="5" cm="1">
        <f t="array" ref="AJ30">+_xlfn.IFS(AF30&gt;1,(AF30-AF31),AF30&lt;=1,(AF30))</f>
        <v>1</v>
      </c>
      <c r="AK30" s="105">
        <f t="shared" si="16"/>
        <v>0</v>
      </c>
      <c r="AO30" s="175">
        <f t="shared" si="17"/>
        <v>2</v>
      </c>
      <c r="AP30" s="245">
        <f t="shared" si="18"/>
        <v>0</v>
      </c>
      <c r="AQ30" s="5" cm="1">
        <f t="array" ref="AQ30">+_xlfn.IFS(AO30&gt;1,(AO30-AO31),AO30&lt;=1,(AO30))</f>
        <v>1</v>
      </c>
      <c r="AR30" s="105">
        <f t="shared" si="19"/>
        <v>0</v>
      </c>
      <c r="AS30" s="5" cm="1">
        <f t="array" ref="AS30">+_xlfn.IFS(AO30&gt;1,(AO30-AO31),AO30&lt;=1,(AO30))</f>
        <v>1</v>
      </c>
      <c r="AT30" s="105">
        <f t="shared" si="20"/>
        <v>0</v>
      </c>
      <c r="AU30" s="175"/>
      <c r="AV30" s="105"/>
      <c r="AW30" s="5"/>
      <c r="AX30" s="5"/>
      <c r="AY30" s="5"/>
      <c r="AZ30" s="175">
        <f t="shared" si="21"/>
        <v>2</v>
      </c>
      <c r="BA30" s="105">
        <f t="shared" si="22"/>
        <v>0</v>
      </c>
      <c r="BB30" s="5" cm="1">
        <f t="array" ref="BB30">+_xlfn.IFS(AZ30&gt;1,(AZ30-AZ31),AZ30&lt;=1,(AZ30))</f>
        <v>1</v>
      </c>
      <c r="BC30" s="105">
        <f t="shared" si="23"/>
        <v>0</v>
      </c>
      <c r="BD30" s="5" cm="1">
        <f t="array" ref="BD30">+_xlfn.IFS(AZ30&gt;1,(AZ30-AZ31),AZ30&lt;=1,(AZ30))</f>
        <v>1</v>
      </c>
      <c r="BE30" s="105">
        <f t="shared" si="24"/>
        <v>0</v>
      </c>
      <c r="BF30" s="175">
        <f t="shared" si="25"/>
        <v>2</v>
      </c>
      <c r="BG30" s="105">
        <f t="shared" si="26"/>
        <v>0</v>
      </c>
      <c r="BH30" s="5" cm="1">
        <f t="array" ref="BH30">+_xlfn.IFS(BF30&gt;1,(BF30-BF31),BF30&lt;=1,(BF30))</f>
        <v>1</v>
      </c>
      <c r="BI30" s="105">
        <f t="shared" si="27"/>
        <v>0</v>
      </c>
      <c r="BJ30" s="5" cm="1">
        <f t="array" ref="BJ30">+_xlfn.IFS(BF30&gt;1,(BF30-BF31),BF30&lt;=1,(BF30))</f>
        <v>1</v>
      </c>
      <c r="BK30" s="105">
        <f t="shared" si="28"/>
        <v>0</v>
      </c>
      <c r="BL30" s="175">
        <f t="shared" si="29"/>
        <v>2</v>
      </c>
      <c r="BM30" s="105">
        <f t="shared" si="30"/>
        <v>0</v>
      </c>
      <c r="BN30" s="5" cm="1">
        <f t="array" ref="BN30">+_xlfn.IFS(BL30&gt;1,(BL30-BL31),BL30&lt;=1,(BL30))</f>
        <v>1</v>
      </c>
      <c r="BO30" s="105">
        <f t="shared" si="31"/>
        <v>0</v>
      </c>
      <c r="BP30" s="5" cm="1">
        <f t="array" ref="BP30">+_xlfn.IFS(BL30&gt;1,(BL30-BL31),BL30&lt;=1,(BL30))</f>
        <v>1</v>
      </c>
      <c r="BQ30" s="105">
        <f t="shared" si="32"/>
        <v>0</v>
      </c>
    </row>
    <row r="31" spans="1:71" s="77" customFormat="1" ht="18.5" x14ac:dyDescent="0.45">
      <c r="A31" s="79">
        <v>20</v>
      </c>
      <c r="B31" s="88">
        <v>19</v>
      </c>
      <c r="C31" s="438"/>
      <c r="D31" s="434">
        <f t="shared" si="33"/>
        <v>0</v>
      </c>
      <c r="E31" s="5">
        <f t="shared" si="1"/>
        <v>0</v>
      </c>
      <c r="F31" s="352">
        <f t="shared" si="2"/>
        <v>0</v>
      </c>
      <c r="G31" s="5"/>
      <c r="H31" s="234">
        <f t="shared" si="0"/>
        <v>1</v>
      </c>
      <c r="I31" s="105">
        <f t="shared" si="34"/>
        <v>0</v>
      </c>
      <c r="J31" s="5" cm="1">
        <f t="array" ref="J31">+_xlfn.IFS(H31&gt;1,(H31-H32),H31&lt;=1,(H31))</f>
        <v>1</v>
      </c>
      <c r="K31" s="105">
        <f t="shared" si="3"/>
        <v>0</v>
      </c>
      <c r="L31" s="5" cm="1">
        <f t="array" ref="L31">+_xlfn.IFS(H31&gt;1,(H31-H32),H31&lt;=1,(H31))</f>
        <v>1</v>
      </c>
      <c r="M31" s="105">
        <f t="shared" si="4"/>
        <v>0</v>
      </c>
      <c r="N31"/>
      <c r="O31" s="1"/>
      <c r="P31" s="1"/>
      <c r="Q31"/>
      <c r="R31"/>
      <c r="S31"/>
      <c r="T31" s="175">
        <f t="shared" si="5"/>
        <v>1</v>
      </c>
      <c r="U31" s="105">
        <f t="shared" si="6"/>
        <v>0</v>
      </c>
      <c r="V31" s="5" cm="1">
        <f t="array" ref="V31">+_xlfn.IFS(T31&gt;1,(T31-T32),T31&lt;=1,(T31))</f>
        <v>1</v>
      </c>
      <c r="W31" s="105">
        <f t="shared" si="7"/>
        <v>0</v>
      </c>
      <c r="X31" s="5" cm="1">
        <f t="array" ref="X31">+_xlfn.IFS(T31&gt;1,(T31-T32),T31&lt;=1,(T31))</f>
        <v>1</v>
      </c>
      <c r="Y31" s="105">
        <f t="shared" si="8"/>
        <v>0</v>
      </c>
      <c r="Z31" s="175">
        <f t="shared" si="9"/>
        <v>1</v>
      </c>
      <c r="AA31" s="105">
        <f t="shared" si="10"/>
        <v>0</v>
      </c>
      <c r="AB31" s="5" cm="1">
        <f t="array" ref="AB31">+_xlfn.IFS(Z31&gt;1,(Z31-Z32),Z31&lt;=1,(Z31))</f>
        <v>1</v>
      </c>
      <c r="AC31" s="105">
        <f t="shared" si="11"/>
        <v>0</v>
      </c>
      <c r="AD31" s="5" cm="1">
        <f t="array" ref="AD31">+_xlfn.IFS(Z31&gt;1,(Z31-Z32),Z31&lt;=1,(Z31))</f>
        <v>1</v>
      </c>
      <c r="AE31" s="105">
        <f t="shared" si="12"/>
        <v>0</v>
      </c>
      <c r="AF31" s="175">
        <f t="shared" si="13"/>
        <v>1</v>
      </c>
      <c r="AG31" s="105">
        <f t="shared" si="14"/>
        <v>0</v>
      </c>
      <c r="AH31" s="5" cm="1">
        <f t="array" ref="AH31">+_xlfn.IFS(AF31&gt;1,(AF31-AF32),AF31&lt;=1,(AF31))</f>
        <v>1</v>
      </c>
      <c r="AI31" s="105">
        <f t="shared" si="15"/>
        <v>0</v>
      </c>
      <c r="AJ31" s="5" cm="1">
        <f t="array" ref="AJ31">+_xlfn.IFS(AF31&gt;1,(AF31-AF32),AF31&lt;=1,(AF31))</f>
        <v>1</v>
      </c>
      <c r="AK31" s="105">
        <f t="shared" si="16"/>
        <v>0</v>
      </c>
      <c r="AL31" s="86"/>
      <c r="AM31" s="87"/>
      <c r="AN31" s="85"/>
      <c r="AO31" s="175">
        <f t="shared" si="17"/>
        <v>1</v>
      </c>
      <c r="AP31" s="245">
        <f t="shared" si="18"/>
        <v>0</v>
      </c>
      <c r="AQ31" s="5" cm="1">
        <f t="array" ref="AQ31">+_xlfn.IFS(AO31&gt;1,(AO31-AO32),AO31&lt;=1,(AO31))</f>
        <v>1</v>
      </c>
      <c r="AR31" s="105">
        <f t="shared" si="19"/>
        <v>0</v>
      </c>
      <c r="AS31" s="5" cm="1">
        <f t="array" ref="AS31">+_xlfn.IFS(AO31&gt;1,(AO31-AO32),AO31&lt;=1,(AO31))</f>
        <v>1</v>
      </c>
      <c r="AT31" s="105">
        <f t="shared" si="20"/>
        <v>0</v>
      </c>
      <c r="AU31" s="175"/>
      <c r="AV31" s="105"/>
      <c r="AW31" s="5"/>
      <c r="AX31" s="5"/>
      <c r="AY31" s="5"/>
      <c r="AZ31" s="175">
        <f t="shared" si="21"/>
        <v>1</v>
      </c>
      <c r="BA31" s="105">
        <f t="shared" si="22"/>
        <v>0</v>
      </c>
      <c r="BB31" s="5" cm="1">
        <f t="array" ref="BB31">+_xlfn.IFS(AZ31&gt;1,(AZ31-AZ32),AZ31&lt;=1,(AZ31))</f>
        <v>1</v>
      </c>
      <c r="BC31" s="105">
        <f t="shared" si="23"/>
        <v>0</v>
      </c>
      <c r="BD31" s="5" cm="1">
        <f t="array" ref="BD31">+_xlfn.IFS(AZ31&gt;1,(AZ31-AZ32),AZ31&lt;=1,(AZ31))</f>
        <v>1</v>
      </c>
      <c r="BE31" s="105">
        <f t="shared" si="24"/>
        <v>0</v>
      </c>
      <c r="BF31" s="175">
        <f t="shared" si="25"/>
        <v>1</v>
      </c>
      <c r="BG31" s="105">
        <f t="shared" si="26"/>
        <v>0</v>
      </c>
      <c r="BH31" s="5" cm="1">
        <f t="array" ref="BH31">+_xlfn.IFS(BF31&gt;1,(BF31-BF32),BF31&lt;=1,(BF31))</f>
        <v>1</v>
      </c>
      <c r="BI31" s="105">
        <f t="shared" si="27"/>
        <v>0</v>
      </c>
      <c r="BJ31" s="5" cm="1">
        <f t="array" ref="BJ31">+_xlfn.IFS(BF31&gt;1,(BF31-BF32),BF31&lt;=1,(BF31))</f>
        <v>1</v>
      </c>
      <c r="BK31" s="105">
        <f t="shared" si="28"/>
        <v>0</v>
      </c>
      <c r="BL31" s="175">
        <f t="shared" si="29"/>
        <v>1</v>
      </c>
      <c r="BM31" s="105">
        <f t="shared" si="30"/>
        <v>0</v>
      </c>
      <c r="BN31" s="5" cm="1">
        <f t="array" ref="BN31">+_xlfn.IFS(BL31&gt;1,(BL31-BL32),BL31&lt;=1,(BL31))</f>
        <v>1</v>
      </c>
      <c r="BO31" s="105">
        <f t="shared" si="31"/>
        <v>0</v>
      </c>
      <c r="BP31" s="5" cm="1">
        <f t="array" ref="BP31">+_xlfn.IFS(BL31&gt;1,(BL31-BL32),BL31&lt;=1,(BL31))</f>
        <v>1</v>
      </c>
      <c r="BQ31" s="105">
        <f t="shared" si="32"/>
        <v>0</v>
      </c>
    </row>
    <row r="32" spans="1:71" s="77" customFormat="1" x14ac:dyDescent="0.35">
      <c r="A32" s="475">
        <v>21</v>
      </c>
      <c r="B32" s="88">
        <v>20</v>
      </c>
      <c r="C32" s="438"/>
      <c r="D32" s="434">
        <f t="shared" si="33"/>
        <v>0</v>
      </c>
      <c r="E32" s="5">
        <f t="shared" si="1"/>
        <v>0</v>
      </c>
      <c r="F32" s="352">
        <f t="shared" si="2"/>
        <v>0</v>
      </c>
      <c r="G32" s="5"/>
      <c r="H32" s="234">
        <f t="shared" si="0"/>
        <v>0</v>
      </c>
      <c r="I32" s="105">
        <f t="shared" si="34"/>
        <v>0</v>
      </c>
      <c r="J32" s="5" cm="1">
        <f t="array" ref="J32">+_xlfn.IFS(H32&gt;1,(H32-H33),H32&lt;=1,(H32))</f>
        <v>0</v>
      </c>
      <c r="K32" s="105">
        <f t="shared" si="3"/>
        <v>0</v>
      </c>
      <c r="L32" s="5" cm="1">
        <f t="array" ref="L32">+_xlfn.IFS(H32&gt;1,(H32-H33),H32&lt;=1,(H32))</f>
        <v>0</v>
      </c>
      <c r="M32" s="105">
        <f t="shared" si="4"/>
        <v>0</v>
      </c>
      <c r="N32"/>
      <c r="O32" s="1"/>
      <c r="P32" s="1"/>
      <c r="Q32"/>
      <c r="R32"/>
      <c r="S32"/>
      <c r="T32" s="175">
        <f t="shared" si="5"/>
        <v>0</v>
      </c>
      <c r="U32" s="105">
        <f t="shared" si="6"/>
        <v>0</v>
      </c>
      <c r="V32" s="5" cm="1">
        <f t="array" ref="V32">+_xlfn.IFS(T32&gt;1,(T32-T33),T32&lt;=1,(T32))</f>
        <v>0</v>
      </c>
      <c r="W32" s="105">
        <f t="shared" si="7"/>
        <v>0</v>
      </c>
      <c r="X32" s="5" cm="1">
        <f t="array" ref="X32">+_xlfn.IFS(T32&gt;1,(T32-T33),T32&lt;=1,(T32))</f>
        <v>0</v>
      </c>
      <c r="Y32" s="105">
        <f t="shared" si="8"/>
        <v>0</v>
      </c>
      <c r="Z32" s="175">
        <f t="shared" si="9"/>
        <v>0</v>
      </c>
      <c r="AA32" s="105">
        <f t="shared" si="10"/>
        <v>0</v>
      </c>
      <c r="AB32" s="5" cm="1">
        <f t="array" ref="AB32">+_xlfn.IFS(Z32&gt;1,(Z32-Z33),Z32&lt;=1,(Z32))</f>
        <v>0</v>
      </c>
      <c r="AC32" s="105">
        <f t="shared" si="11"/>
        <v>0</v>
      </c>
      <c r="AD32" s="5" cm="1">
        <f t="array" ref="AD32">+_xlfn.IFS(Z32&gt;1,(Z32-Z33),Z32&lt;=1,(Z32))</f>
        <v>0</v>
      </c>
      <c r="AE32" s="105">
        <f t="shared" si="12"/>
        <v>0</v>
      </c>
      <c r="AF32" s="175">
        <f t="shared" si="13"/>
        <v>0</v>
      </c>
      <c r="AG32" s="105">
        <f t="shared" si="14"/>
        <v>0</v>
      </c>
      <c r="AH32" s="5" cm="1">
        <f t="array" ref="AH32">+_xlfn.IFS(AF32&gt;1,(AF32-AF33),AF32&lt;=1,(AF32))</f>
        <v>0</v>
      </c>
      <c r="AI32" s="105">
        <f t="shared" si="15"/>
        <v>0</v>
      </c>
      <c r="AJ32" s="5" cm="1">
        <f t="array" ref="AJ32">+_xlfn.IFS(AF32&gt;1,(AF32-AF33),AF32&lt;=1,(AF32))</f>
        <v>0</v>
      </c>
      <c r="AK32" s="105">
        <f t="shared" si="16"/>
        <v>0</v>
      </c>
      <c r="AL32" s="86"/>
      <c r="AM32" s="84"/>
      <c r="AN32" s="85"/>
      <c r="AO32" s="175">
        <f t="shared" si="17"/>
        <v>0</v>
      </c>
      <c r="AP32" s="245">
        <f t="shared" si="18"/>
        <v>0</v>
      </c>
      <c r="AQ32" s="5" cm="1">
        <f t="array" ref="AQ32">+_xlfn.IFS(AO32&gt;1,(AO32-AO33),AO32&lt;=1,(AO32))</f>
        <v>0</v>
      </c>
      <c r="AR32" s="105">
        <f t="shared" si="19"/>
        <v>0</v>
      </c>
      <c r="AS32" s="5" cm="1">
        <f t="array" ref="AS32">+_xlfn.IFS(AO32&gt;1,(AO32-AO33),AO32&lt;=1,(AO32))</f>
        <v>0</v>
      </c>
      <c r="AT32" s="105">
        <f t="shared" si="20"/>
        <v>0</v>
      </c>
      <c r="AU32" s="175"/>
      <c r="AV32" s="105"/>
      <c r="AW32" s="5"/>
      <c r="AX32" s="5"/>
      <c r="AY32" s="5"/>
      <c r="AZ32" s="175">
        <f t="shared" si="21"/>
        <v>0</v>
      </c>
      <c r="BA32" s="105">
        <f t="shared" si="22"/>
        <v>0</v>
      </c>
      <c r="BB32" s="5" cm="1">
        <f t="array" ref="BB32">+_xlfn.IFS(AZ32&gt;1,(AZ32-AZ33),AZ32&lt;=1,(AZ32))</f>
        <v>0</v>
      </c>
      <c r="BC32" s="105">
        <f t="shared" si="23"/>
        <v>0</v>
      </c>
      <c r="BD32" s="5" cm="1">
        <f t="array" ref="BD32">+_xlfn.IFS(AZ32&gt;1,(AZ32-AZ33),AZ32&lt;=1,(AZ32))</f>
        <v>0</v>
      </c>
      <c r="BE32" s="105">
        <f t="shared" si="24"/>
        <v>0</v>
      </c>
      <c r="BF32" s="175">
        <f t="shared" si="25"/>
        <v>0</v>
      </c>
      <c r="BG32" s="105">
        <f t="shared" si="26"/>
        <v>0</v>
      </c>
      <c r="BH32" s="5" cm="1">
        <f t="array" ref="BH32">+_xlfn.IFS(BF32&gt;1,(BF32-BF33),BF32&lt;=1,(BF32))</f>
        <v>0</v>
      </c>
      <c r="BI32" s="105">
        <f t="shared" si="27"/>
        <v>0</v>
      </c>
      <c r="BJ32" s="5" cm="1">
        <f t="array" ref="BJ32">+_xlfn.IFS(BF32&gt;1,(BF32-BF33),BF32&lt;=1,(BF32))</f>
        <v>0</v>
      </c>
      <c r="BK32" s="105">
        <f t="shared" si="28"/>
        <v>0</v>
      </c>
      <c r="BL32" s="175">
        <f t="shared" si="29"/>
        <v>0</v>
      </c>
      <c r="BM32" s="105">
        <f t="shared" si="30"/>
        <v>0</v>
      </c>
      <c r="BN32" s="5" cm="1">
        <f t="array" ref="BN32">+_xlfn.IFS(BL32&gt;1,(BL32-BL33),BL32&lt;=1,(BL32))</f>
        <v>0</v>
      </c>
      <c r="BO32" s="105">
        <f t="shared" si="31"/>
        <v>0</v>
      </c>
      <c r="BP32" s="5" cm="1">
        <f t="array" ref="BP32">+_xlfn.IFS(BL32&gt;1,(BL32-BL33),BL32&lt;=1,(BL32))</f>
        <v>0</v>
      </c>
      <c r="BQ32" s="105">
        <f t="shared" si="32"/>
        <v>0</v>
      </c>
    </row>
    <row r="33" spans="1:71" ht="18.5" x14ac:dyDescent="0.45">
      <c r="A33" s="79">
        <v>22</v>
      </c>
      <c r="B33" s="274">
        <v>21</v>
      </c>
      <c r="C33" s="443"/>
      <c r="D33" s="434">
        <f t="shared" si="33"/>
        <v>0</v>
      </c>
      <c r="E33" s="5">
        <f t="shared" si="1"/>
        <v>0</v>
      </c>
      <c r="F33" s="352">
        <f t="shared" si="2"/>
        <v>0</v>
      </c>
      <c r="G33" s="5"/>
      <c r="H33" s="234">
        <f t="shared" si="0"/>
        <v>-1</v>
      </c>
      <c r="I33" s="105">
        <f t="shared" si="34"/>
        <v>0</v>
      </c>
      <c r="J33" s="5" cm="1">
        <f t="array" ref="J33">+_xlfn.IFS(H33&gt;1,(H33-H34),H33&lt;=1,(H33))</f>
        <v>-1</v>
      </c>
      <c r="K33" s="105">
        <f t="shared" si="3"/>
        <v>0</v>
      </c>
      <c r="L33" s="5" cm="1">
        <f t="array" ref="L33">+_xlfn.IFS(H33&gt;1,(H33-H34),H33&lt;=1,(H33))</f>
        <v>-1</v>
      </c>
      <c r="M33" s="105">
        <f t="shared" si="4"/>
        <v>0</v>
      </c>
      <c r="O33" s="1"/>
      <c r="P33" s="1"/>
      <c r="T33" s="175">
        <f t="shared" si="5"/>
        <v>-1</v>
      </c>
      <c r="U33" s="105">
        <f t="shared" si="6"/>
        <v>0</v>
      </c>
      <c r="V33" s="5" cm="1">
        <f t="array" ref="V33">+_xlfn.IFS(T33&gt;1,(T33-T34),T33&lt;=1,(T33))</f>
        <v>-1</v>
      </c>
      <c r="W33" s="105">
        <f t="shared" si="7"/>
        <v>0</v>
      </c>
      <c r="X33" s="5" cm="1">
        <f t="array" ref="X33">+_xlfn.IFS(T33&gt;1,(T33-T34),T33&lt;=1,(T33))</f>
        <v>-1</v>
      </c>
      <c r="Y33" s="105">
        <f t="shared" si="8"/>
        <v>0</v>
      </c>
      <c r="Z33" s="175">
        <f t="shared" si="9"/>
        <v>-1</v>
      </c>
      <c r="AA33" s="105">
        <f t="shared" si="10"/>
        <v>0</v>
      </c>
      <c r="AB33" s="5" cm="1">
        <f t="array" ref="AB33">+_xlfn.IFS(Z33&gt;1,(Z33-Z34),Z33&lt;=1,(Z33))</f>
        <v>-1</v>
      </c>
      <c r="AC33" s="105">
        <f t="shared" si="11"/>
        <v>0</v>
      </c>
      <c r="AD33" s="5" cm="1">
        <f t="array" ref="AD33">+_xlfn.IFS(Z33&gt;1,(Z33-Z34),Z33&lt;=1,(Z33))</f>
        <v>-1</v>
      </c>
      <c r="AE33" s="105">
        <f t="shared" si="12"/>
        <v>0</v>
      </c>
      <c r="AF33" s="175">
        <f t="shared" si="13"/>
        <v>-1</v>
      </c>
      <c r="AG33" s="105">
        <f t="shared" si="14"/>
        <v>0</v>
      </c>
      <c r="AH33" s="5" cm="1">
        <f t="array" ref="AH33">+_xlfn.IFS(AF33&gt;1,(AF33-AF34),AF33&lt;=1,(AF33))</f>
        <v>-1</v>
      </c>
      <c r="AI33" s="105">
        <f t="shared" si="15"/>
        <v>0</v>
      </c>
      <c r="AJ33" s="5" cm="1">
        <f t="array" ref="AJ33">+_xlfn.IFS(AF33&gt;1,(AF33-AF34),AF33&lt;=1,(AF33))</f>
        <v>-1</v>
      </c>
      <c r="AK33" s="105">
        <f t="shared" si="16"/>
        <v>0</v>
      </c>
      <c r="AN33" s="424"/>
      <c r="AO33" s="175">
        <f t="shared" si="17"/>
        <v>-1</v>
      </c>
      <c r="AP33" s="245">
        <f t="shared" si="18"/>
        <v>0</v>
      </c>
      <c r="AQ33" s="5" cm="1">
        <f t="array" ref="AQ33">+_xlfn.IFS(AO33&gt;1,(AO33-AO34),AO33&lt;=1,(AO33))</f>
        <v>-1</v>
      </c>
      <c r="AR33" s="105">
        <f t="shared" si="19"/>
        <v>0</v>
      </c>
      <c r="AS33" s="5" cm="1">
        <f t="array" ref="AS33">+_xlfn.IFS(AO33&gt;1,(AO33-AO34),AO33&lt;=1,(AO33))</f>
        <v>-1</v>
      </c>
      <c r="AT33" s="105">
        <f t="shared" si="20"/>
        <v>0</v>
      </c>
      <c r="AU33" s="175"/>
      <c r="AV33" s="105"/>
      <c r="AW33" s="5"/>
      <c r="AX33" s="5"/>
      <c r="AY33" s="5"/>
      <c r="AZ33" s="175">
        <f t="shared" si="21"/>
        <v>-1</v>
      </c>
      <c r="BA33" s="105">
        <f t="shared" si="22"/>
        <v>0</v>
      </c>
      <c r="BB33" s="5" cm="1">
        <f t="array" ref="BB33">+_xlfn.IFS(AZ33&gt;1,(AZ33-AZ34),AZ33&lt;=1,(AZ33))</f>
        <v>-1</v>
      </c>
      <c r="BC33" s="105">
        <f t="shared" si="23"/>
        <v>0</v>
      </c>
      <c r="BD33" s="5" cm="1">
        <f t="array" ref="BD33">+_xlfn.IFS(AZ33&gt;1,(AZ33-AZ34),AZ33&lt;=1,(AZ33))</f>
        <v>-1</v>
      </c>
      <c r="BE33" s="105">
        <f t="shared" si="24"/>
        <v>0</v>
      </c>
      <c r="BF33" s="175">
        <f t="shared" si="25"/>
        <v>-1</v>
      </c>
      <c r="BG33" s="105">
        <f t="shared" si="26"/>
        <v>0</v>
      </c>
      <c r="BH33" s="5" cm="1">
        <f t="array" ref="BH33">+_xlfn.IFS(BF33&gt;1,(BF33-BF34),BF33&lt;=1,(BF33))</f>
        <v>-1</v>
      </c>
      <c r="BI33" s="105">
        <f t="shared" si="27"/>
        <v>0</v>
      </c>
      <c r="BJ33" s="5" cm="1">
        <f t="array" ref="BJ33">+_xlfn.IFS(BF33&gt;1,(BF33-BF34),BF33&lt;=1,(BF33))</f>
        <v>-1</v>
      </c>
      <c r="BK33" s="105">
        <f t="shared" si="28"/>
        <v>0</v>
      </c>
      <c r="BL33" s="175">
        <f t="shared" si="29"/>
        <v>-1</v>
      </c>
      <c r="BM33" s="105">
        <f t="shared" si="30"/>
        <v>0</v>
      </c>
      <c r="BN33" s="5" cm="1">
        <f t="array" ref="BN33">+_xlfn.IFS(BL33&gt;1,(BL33-BL34),BL33&lt;=1,(BL33))</f>
        <v>-1</v>
      </c>
      <c r="BO33" s="105">
        <f t="shared" si="31"/>
        <v>0</v>
      </c>
      <c r="BP33" s="5" cm="1">
        <f t="array" ref="BP33">+_xlfn.IFS(BL33&gt;1,(BL33-BL34),BL33&lt;=1,(BL33))</f>
        <v>-1</v>
      </c>
      <c r="BQ33" s="105">
        <f t="shared" si="32"/>
        <v>0</v>
      </c>
    </row>
    <row r="34" spans="1:71" ht="16" x14ac:dyDescent="0.4">
      <c r="A34" s="79">
        <v>23</v>
      </c>
      <c r="B34" s="275">
        <v>22</v>
      </c>
      <c r="C34" s="444"/>
      <c r="D34" s="434">
        <f t="shared" si="33"/>
        <v>0</v>
      </c>
      <c r="E34" s="5">
        <f t="shared" si="1"/>
        <v>0</v>
      </c>
      <c r="F34" s="352">
        <f t="shared" si="2"/>
        <v>0</v>
      </c>
      <c r="G34" s="5"/>
      <c r="H34" s="234">
        <f t="shared" si="0"/>
        <v>-2</v>
      </c>
      <c r="I34" s="105">
        <f t="shared" si="34"/>
        <v>0</v>
      </c>
      <c r="J34" s="5" cm="1">
        <f t="array" ref="J34">+_xlfn.IFS(H34&gt;1,(H34-H35),H34&lt;=1,(H34))</f>
        <v>-2</v>
      </c>
      <c r="K34" s="105">
        <f t="shared" si="3"/>
        <v>0</v>
      </c>
      <c r="L34" s="5" cm="1">
        <f t="array" ref="L34">+_xlfn.IFS(H34&gt;1,(H34-H35),H34&lt;=1,(H34))</f>
        <v>-2</v>
      </c>
      <c r="M34" s="105">
        <f t="shared" si="4"/>
        <v>0</v>
      </c>
      <c r="O34" s="1"/>
      <c r="P34" s="1"/>
      <c r="T34" s="175">
        <f t="shared" si="5"/>
        <v>-2</v>
      </c>
      <c r="U34" s="105">
        <f t="shared" si="6"/>
        <v>0</v>
      </c>
      <c r="V34" s="5" cm="1">
        <f t="array" ref="V34">+_xlfn.IFS(T34&gt;1,(T34-T35),T34&lt;=1,(T34))</f>
        <v>-2</v>
      </c>
      <c r="W34" s="105">
        <f t="shared" si="7"/>
        <v>0</v>
      </c>
      <c r="X34" s="5" cm="1">
        <f t="array" ref="X34">+_xlfn.IFS(T34&gt;1,(T34-T35),T34&lt;=1,(T34))</f>
        <v>-2</v>
      </c>
      <c r="Y34" s="105">
        <f t="shared" si="8"/>
        <v>0</v>
      </c>
      <c r="Z34" s="175">
        <f t="shared" si="9"/>
        <v>-2</v>
      </c>
      <c r="AA34" s="105">
        <f t="shared" si="10"/>
        <v>0</v>
      </c>
      <c r="AB34" s="5" cm="1">
        <f t="array" ref="AB34">+_xlfn.IFS(Z34&gt;1,(Z34-Z35),Z34&lt;=1,(Z34))</f>
        <v>-2</v>
      </c>
      <c r="AC34" s="105">
        <f t="shared" si="11"/>
        <v>0</v>
      </c>
      <c r="AD34" s="5" cm="1">
        <f t="array" ref="AD34">+_xlfn.IFS(Z34&gt;1,(Z34-Z35),Z34&lt;=1,(Z34))</f>
        <v>-2</v>
      </c>
      <c r="AE34" s="105">
        <f t="shared" si="12"/>
        <v>0</v>
      </c>
      <c r="AF34" s="175">
        <f t="shared" si="13"/>
        <v>-2</v>
      </c>
      <c r="AG34" s="105">
        <f t="shared" si="14"/>
        <v>0</v>
      </c>
      <c r="AH34" s="5" cm="1">
        <f t="array" ref="AH34">+_xlfn.IFS(AF34&gt;1,(AF34-AF35),AF34&lt;=1,(AF34))</f>
        <v>-2</v>
      </c>
      <c r="AI34" s="105">
        <f t="shared" si="15"/>
        <v>0</v>
      </c>
      <c r="AJ34" s="5" cm="1">
        <f t="array" ref="AJ34">+_xlfn.IFS(AF34&gt;1,(AF34-AF35),AF34&lt;=1,(AF34))</f>
        <v>-2</v>
      </c>
      <c r="AK34" s="105">
        <f t="shared" si="16"/>
        <v>0</v>
      </c>
      <c r="AN34" s="425"/>
      <c r="AO34" s="175">
        <f t="shared" si="17"/>
        <v>-2</v>
      </c>
      <c r="AP34" s="245">
        <f t="shared" si="18"/>
        <v>0</v>
      </c>
      <c r="AQ34" s="5" cm="1">
        <f t="array" ref="AQ34">+_xlfn.IFS(AO34&gt;1,(AO34-AO35),AO34&lt;=1,(AO34))</f>
        <v>-2</v>
      </c>
      <c r="AR34" s="105">
        <f t="shared" si="19"/>
        <v>0</v>
      </c>
      <c r="AS34" s="5" cm="1">
        <f t="array" ref="AS34">+_xlfn.IFS(AO34&gt;1,(AO34-AO35),AO34&lt;=1,(AO34))</f>
        <v>-2</v>
      </c>
      <c r="AT34" s="105">
        <f t="shared" si="20"/>
        <v>0</v>
      </c>
      <c r="AU34" s="175"/>
      <c r="AV34" s="105"/>
      <c r="AW34" s="5"/>
      <c r="AX34" s="5"/>
      <c r="AY34" s="5"/>
      <c r="AZ34" s="175">
        <f t="shared" si="21"/>
        <v>-2</v>
      </c>
      <c r="BA34" s="105">
        <f t="shared" si="22"/>
        <v>0</v>
      </c>
      <c r="BB34" s="5" cm="1">
        <f t="array" ref="BB34">+_xlfn.IFS(AZ34&gt;1,(AZ34-AZ35),AZ34&lt;=1,(AZ34))</f>
        <v>-2</v>
      </c>
      <c r="BC34" s="105">
        <f t="shared" si="23"/>
        <v>0</v>
      </c>
      <c r="BD34" s="5" cm="1">
        <f t="array" ref="BD34">+_xlfn.IFS(AZ34&gt;1,(AZ34-AZ35),AZ34&lt;=1,(AZ34))</f>
        <v>-2</v>
      </c>
      <c r="BE34" s="105">
        <f t="shared" si="24"/>
        <v>0</v>
      </c>
      <c r="BF34" s="175">
        <f t="shared" si="25"/>
        <v>-2</v>
      </c>
      <c r="BG34" s="105">
        <f t="shared" si="26"/>
        <v>0</v>
      </c>
      <c r="BH34" s="5" cm="1">
        <f t="array" ref="BH34">+_xlfn.IFS(BF34&gt;1,(BF34-BF35),BF34&lt;=1,(BF34))</f>
        <v>-2</v>
      </c>
      <c r="BI34" s="105">
        <f t="shared" si="27"/>
        <v>0</v>
      </c>
      <c r="BJ34" s="5" cm="1">
        <f t="array" ref="BJ34">+_xlfn.IFS(BF34&gt;1,(BF34-BF35),BF34&lt;=1,(BF34))</f>
        <v>-2</v>
      </c>
      <c r="BK34" s="105">
        <f t="shared" si="28"/>
        <v>0</v>
      </c>
      <c r="BL34" s="175">
        <f t="shared" si="29"/>
        <v>-2</v>
      </c>
      <c r="BM34" s="105">
        <f t="shared" si="30"/>
        <v>0</v>
      </c>
      <c r="BN34" s="5" cm="1">
        <f t="array" ref="BN34">+_xlfn.IFS(BL34&gt;1,(BL34-BL35),BL34&lt;=1,(BL34))</f>
        <v>-2</v>
      </c>
      <c r="BO34" s="105">
        <f t="shared" si="31"/>
        <v>0</v>
      </c>
      <c r="BP34" s="5" cm="1">
        <f t="array" ref="BP34">+_xlfn.IFS(BL34&gt;1,(BL34-BL35),BL34&lt;=1,(BL34))</f>
        <v>-2</v>
      </c>
      <c r="BQ34" s="105">
        <f t="shared" si="32"/>
        <v>0</v>
      </c>
    </row>
    <row r="35" spans="1:71" ht="16" x14ac:dyDescent="0.4">
      <c r="A35" s="475">
        <v>24</v>
      </c>
      <c r="B35" s="88">
        <v>23</v>
      </c>
      <c r="C35" s="444"/>
      <c r="D35" s="434">
        <f t="shared" si="33"/>
        <v>0</v>
      </c>
      <c r="E35" s="5">
        <f t="shared" si="1"/>
        <v>0</v>
      </c>
      <c r="F35" s="352">
        <f t="shared" si="2"/>
        <v>0</v>
      </c>
      <c r="G35" s="5"/>
      <c r="H35" s="234">
        <f t="shared" si="0"/>
        <v>-3</v>
      </c>
      <c r="I35" s="105">
        <f t="shared" si="34"/>
        <v>0</v>
      </c>
      <c r="J35" s="5" cm="1">
        <f t="array" ref="J35">+_xlfn.IFS(H35&gt;1,(H35-H36),H35&lt;=1,(H35))</f>
        <v>-3</v>
      </c>
      <c r="K35" s="105">
        <f t="shared" si="3"/>
        <v>0</v>
      </c>
      <c r="L35" s="5" cm="1">
        <f t="array" ref="L35">+_xlfn.IFS(H35&gt;1,(H35-H36),H35&lt;=1,(H35))</f>
        <v>-3</v>
      </c>
      <c r="M35" s="105">
        <f t="shared" si="4"/>
        <v>0</v>
      </c>
      <c r="O35" s="1"/>
      <c r="P35" s="1"/>
      <c r="T35" s="175">
        <f t="shared" si="5"/>
        <v>-3</v>
      </c>
      <c r="U35" s="105">
        <f t="shared" si="6"/>
        <v>0</v>
      </c>
      <c r="V35" s="5" cm="1">
        <f t="array" ref="V35">+_xlfn.IFS(T35&gt;1,(T35-T36),T35&lt;=1,(T35))</f>
        <v>-3</v>
      </c>
      <c r="W35" s="105">
        <f t="shared" si="7"/>
        <v>0</v>
      </c>
      <c r="X35" s="5" cm="1">
        <f t="array" ref="X35">+_xlfn.IFS(T35&gt;1,(T35-T36),T35&lt;=1,(T35))</f>
        <v>-3</v>
      </c>
      <c r="Y35" s="105">
        <f t="shared" si="8"/>
        <v>0</v>
      </c>
      <c r="Z35" s="175">
        <f t="shared" si="9"/>
        <v>-3</v>
      </c>
      <c r="AA35" s="105">
        <f t="shared" si="10"/>
        <v>0</v>
      </c>
      <c r="AB35" s="5" cm="1">
        <f t="array" ref="AB35">+_xlfn.IFS(Z35&gt;1,(Z35-Z36),Z35&lt;=1,(Z35))</f>
        <v>-3</v>
      </c>
      <c r="AC35" s="105">
        <f t="shared" si="11"/>
        <v>0</v>
      </c>
      <c r="AD35" s="5" cm="1">
        <f t="array" ref="AD35">+_xlfn.IFS(Z35&gt;1,(Z35-Z36),Z35&lt;=1,(Z35))</f>
        <v>-3</v>
      </c>
      <c r="AE35" s="105">
        <f t="shared" si="12"/>
        <v>0</v>
      </c>
      <c r="AF35" s="175">
        <f t="shared" si="13"/>
        <v>-3</v>
      </c>
      <c r="AG35" s="105">
        <f t="shared" si="14"/>
        <v>0</v>
      </c>
      <c r="AH35" s="5" cm="1">
        <f t="array" ref="AH35">+_xlfn.IFS(AF35&gt;1,(AF35-AF36),AF35&lt;=1,(AF35))</f>
        <v>-3</v>
      </c>
      <c r="AI35" s="105">
        <f t="shared" si="15"/>
        <v>0</v>
      </c>
      <c r="AJ35" s="5" cm="1">
        <f t="array" ref="AJ35">+_xlfn.IFS(AF35&gt;1,(AF35-AF36),AF35&lt;=1,(AF35))</f>
        <v>-3</v>
      </c>
      <c r="AK35" s="105">
        <f t="shared" si="16"/>
        <v>0</v>
      </c>
      <c r="AN35" s="425"/>
      <c r="AO35" s="175">
        <f t="shared" si="17"/>
        <v>-3</v>
      </c>
      <c r="AP35" s="245">
        <f t="shared" si="18"/>
        <v>0</v>
      </c>
      <c r="AQ35" s="5" cm="1">
        <f t="array" ref="AQ35">+_xlfn.IFS(AO35&gt;1,(AO35-AO36),AO35&lt;=1,(AO35))</f>
        <v>-3</v>
      </c>
      <c r="AR35" s="105">
        <f t="shared" si="19"/>
        <v>0</v>
      </c>
      <c r="AS35" s="5" cm="1">
        <f t="array" ref="AS35">+_xlfn.IFS(AO35&gt;1,(AO35-AO36),AO35&lt;=1,(AO35))</f>
        <v>-3</v>
      </c>
      <c r="AT35" s="105">
        <f t="shared" si="20"/>
        <v>0</v>
      </c>
      <c r="AU35" s="175"/>
      <c r="AV35" s="105"/>
      <c r="AW35" s="5"/>
      <c r="AX35" s="5"/>
      <c r="AY35" s="5"/>
      <c r="AZ35" s="175">
        <f t="shared" si="21"/>
        <v>-3</v>
      </c>
      <c r="BA35" s="105">
        <f t="shared" si="22"/>
        <v>0</v>
      </c>
      <c r="BB35" s="5" cm="1">
        <f t="array" ref="BB35">+_xlfn.IFS(AZ35&gt;1,(AZ35-AZ36),AZ35&lt;=1,(AZ35))</f>
        <v>-3</v>
      </c>
      <c r="BC35" s="105">
        <f t="shared" si="23"/>
        <v>0</v>
      </c>
      <c r="BD35" s="5" cm="1">
        <f t="array" ref="BD35">+_xlfn.IFS(AZ35&gt;1,(AZ35-AZ36),AZ35&lt;=1,(AZ35))</f>
        <v>-3</v>
      </c>
      <c r="BE35" s="105">
        <f t="shared" si="24"/>
        <v>0</v>
      </c>
      <c r="BF35" s="175">
        <f t="shared" si="25"/>
        <v>-3</v>
      </c>
      <c r="BG35" s="105">
        <f t="shared" si="26"/>
        <v>0</v>
      </c>
      <c r="BH35" s="5" cm="1">
        <f t="array" ref="BH35">+_xlfn.IFS(BF35&gt;1,(BF35-BF36),BF35&lt;=1,(BF35))</f>
        <v>-3</v>
      </c>
      <c r="BI35" s="105">
        <f t="shared" si="27"/>
        <v>0</v>
      </c>
      <c r="BJ35" s="5" cm="1">
        <f t="array" ref="BJ35">+_xlfn.IFS(BF35&gt;1,(BF35-BF36),BF35&lt;=1,(BF35))</f>
        <v>-3</v>
      </c>
      <c r="BK35" s="105">
        <f t="shared" si="28"/>
        <v>0</v>
      </c>
      <c r="BL35" s="175">
        <f t="shared" si="29"/>
        <v>-3</v>
      </c>
      <c r="BM35" s="105">
        <f t="shared" si="30"/>
        <v>0</v>
      </c>
      <c r="BN35" s="5" cm="1">
        <f t="array" ref="BN35">+_xlfn.IFS(BL35&gt;1,(BL35-BL36),BL35&lt;=1,(BL35))</f>
        <v>-3</v>
      </c>
      <c r="BO35" s="105">
        <f t="shared" si="31"/>
        <v>0</v>
      </c>
      <c r="BP35" s="5" cm="1">
        <f t="array" ref="BP35">+_xlfn.IFS(BL35&gt;1,(BL35-BL36),BL35&lt;=1,(BL35))</f>
        <v>-3</v>
      </c>
      <c r="BQ35" s="105">
        <f t="shared" si="32"/>
        <v>0</v>
      </c>
    </row>
    <row r="36" spans="1:71" ht="16" x14ac:dyDescent="0.4">
      <c r="A36" s="79">
        <v>25</v>
      </c>
      <c r="B36" s="88">
        <v>24</v>
      </c>
      <c r="C36" s="444"/>
      <c r="D36" s="434">
        <f t="shared" si="33"/>
        <v>0</v>
      </c>
      <c r="E36" s="5">
        <f t="shared" si="1"/>
        <v>0</v>
      </c>
      <c r="F36" s="352">
        <f t="shared" si="2"/>
        <v>0</v>
      </c>
      <c r="G36" s="5"/>
      <c r="H36" s="234">
        <f t="shared" si="0"/>
        <v>-4</v>
      </c>
      <c r="I36" s="105">
        <f t="shared" si="34"/>
        <v>0</v>
      </c>
      <c r="J36" s="5" cm="1">
        <f t="array" ref="J36">+_xlfn.IFS(H36&gt;1,(H36-H37),H36&lt;=1,(H36))</f>
        <v>-4</v>
      </c>
      <c r="K36" s="105">
        <f t="shared" si="3"/>
        <v>0</v>
      </c>
      <c r="L36" s="5" cm="1">
        <f t="array" ref="L36">+_xlfn.IFS(H36&gt;1,(H36-H37),H36&lt;=1,(H36))</f>
        <v>-4</v>
      </c>
      <c r="M36" s="105">
        <f t="shared" si="4"/>
        <v>0</v>
      </c>
      <c r="O36" s="1"/>
      <c r="P36" s="1"/>
      <c r="T36" s="175">
        <f t="shared" si="5"/>
        <v>-4</v>
      </c>
      <c r="U36" s="105">
        <f t="shared" si="6"/>
        <v>0</v>
      </c>
      <c r="V36" s="5" cm="1">
        <f t="array" ref="V36">+_xlfn.IFS(T36&gt;1,(T36-T37),T36&lt;=1,(T36))</f>
        <v>-4</v>
      </c>
      <c r="W36" s="105">
        <f t="shared" si="7"/>
        <v>0</v>
      </c>
      <c r="X36" s="5" cm="1">
        <f t="array" ref="X36">+_xlfn.IFS(T36&gt;1,(T36-T37),T36&lt;=1,(T36))</f>
        <v>-4</v>
      </c>
      <c r="Y36" s="105">
        <f t="shared" si="8"/>
        <v>0</v>
      </c>
      <c r="Z36" s="175">
        <f t="shared" si="9"/>
        <v>-4</v>
      </c>
      <c r="AA36" s="105">
        <f t="shared" si="10"/>
        <v>0</v>
      </c>
      <c r="AB36" s="5" cm="1">
        <f t="array" ref="AB36">+_xlfn.IFS(Z36&gt;1,(Z36-Z37),Z36&lt;=1,(Z36))</f>
        <v>-4</v>
      </c>
      <c r="AC36" s="105">
        <f t="shared" si="11"/>
        <v>0</v>
      </c>
      <c r="AD36" s="5" cm="1">
        <f t="array" ref="AD36">+_xlfn.IFS(Z36&gt;1,(Z36-Z37),Z36&lt;=1,(Z36))</f>
        <v>-4</v>
      </c>
      <c r="AE36" s="105">
        <f t="shared" si="12"/>
        <v>0</v>
      </c>
      <c r="AF36" s="175">
        <f t="shared" si="13"/>
        <v>-4</v>
      </c>
      <c r="AG36" s="105">
        <f t="shared" si="14"/>
        <v>0</v>
      </c>
      <c r="AH36" s="5" cm="1">
        <f t="array" ref="AH36">+_xlfn.IFS(AF36&gt;1,(AF36-AF37),AF36&lt;=1,(AF36))</f>
        <v>-4</v>
      </c>
      <c r="AI36" s="105">
        <f t="shared" si="15"/>
        <v>0</v>
      </c>
      <c r="AJ36" s="5" cm="1">
        <f t="array" ref="AJ36">+_xlfn.IFS(AF36&gt;1,(AF36-AF37),AF36&lt;=1,(AF36))</f>
        <v>-4</v>
      </c>
      <c r="AK36" s="105">
        <f t="shared" si="16"/>
        <v>0</v>
      </c>
      <c r="AN36" s="425"/>
      <c r="AO36" s="175">
        <f t="shared" si="17"/>
        <v>-4</v>
      </c>
      <c r="AP36" s="245">
        <f t="shared" si="18"/>
        <v>0</v>
      </c>
      <c r="AQ36" s="5" cm="1">
        <f t="array" ref="AQ36">+_xlfn.IFS(AO36&gt;1,(AO36-AO37),AO36&lt;=1,(AO36))</f>
        <v>-4</v>
      </c>
      <c r="AR36" s="105">
        <f t="shared" si="19"/>
        <v>0</v>
      </c>
      <c r="AS36" s="5" cm="1">
        <f t="array" ref="AS36">+_xlfn.IFS(AO36&gt;1,(AO36-AO37),AO36&lt;=1,(AO36))</f>
        <v>-4</v>
      </c>
      <c r="AT36" s="105">
        <f t="shared" si="20"/>
        <v>0</v>
      </c>
      <c r="AU36" s="175"/>
      <c r="AV36" s="105"/>
      <c r="AW36" s="5"/>
      <c r="AX36" s="5"/>
      <c r="AY36" s="5"/>
      <c r="AZ36" s="175">
        <f t="shared" si="21"/>
        <v>-4</v>
      </c>
      <c r="BA36" s="105">
        <f t="shared" si="22"/>
        <v>0</v>
      </c>
      <c r="BB36" s="5" cm="1">
        <f t="array" ref="BB36">+_xlfn.IFS(AZ36&gt;1,(AZ36-AZ37),AZ36&lt;=1,(AZ36))</f>
        <v>-4</v>
      </c>
      <c r="BC36" s="105">
        <f t="shared" si="23"/>
        <v>0</v>
      </c>
      <c r="BD36" s="5" cm="1">
        <f t="array" ref="BD36">+_xlfn.IFS(AZ36&gt;1,(AZ36-AZ37),AZ36&lt;=1,(AZ36))</f>
        <v>-4</v>
      </c>
      <c r="BE36" s="105">
        <f t="shared" si="24"/>
        <v>0</v>
      </c>
      <c r="BF36" s="175">
        <f t="shared" si="25"/>
        <v>-4</v>
      </c>
      <c r="BG36" s="105">
        <f t="shared" si="26"/>
        <v>0</v>
      </c>
      <c r="BH36" s="5" cm="1">
        <f t="array" ref="BH36">+_xlfn.IFS(BF36&gt;1,(BF36-BF37),BF36&lt;=1,(BF36))</f>
        <v>-4</v>
      </c>
      <c r="BI36" s="105">
        <f t="shared" si="27"/>
        <v>0</v>
      </c>
      <c r="BJ36" s="5" cm="1">
        <f t="array" ref="BJ36">+_xlfn.IFS(BF36&gt;1,(BF36-BF37),BF36&lt;=1,(BF36))</f>
        <v>-4</v>
      </c>
      <c r="BK36" s="105">
        <f t="shared" si="28"/>
        <v>0</v>
      </c>
      <c r="BL36" s="175">
        <f t="shared" si="29"/>
        <v>-4</v>
      </c>
      <c r="BM36" s="105">
        <f t="shared" si="30"/>
        <v>0</v>
      </c>
      <c r="BN36" s="5" cm="1">
        <f t="array" ref="BN36">+_xlfn.IFS(BL36&gt;1,(BL36-BL37),BL36&lt;=1,(BL36))</f>
        <v>-4</v>
      </c>
      <c r="BO36" s="105">
        <f t="shared" si="31"/>
        <v>0</v>
      </c>
      <c r="BP36" s="5" cm="1">
        <f t="array" ref="BP36">+_xlfn.IFS(BL36&gt;1,(BL36-BL37),BL36&lt;=1,(BL36))</f>
        <v>-4</v>
      </c>
      <c r="BQ36" s="105">
        <f t="shared" si="32"/>
        <v>0</v>
      </c>
    </row>
    <row r="37" spans="1:71" s="116" customFormat="1" x14ac:dyDescent="0.35">
      <c r="A37" s="79">
        <v>26</v>
      </c>
      <c r="B37" s="88">
        <v>25</v>
      </c>
      <c r="C37" s="445"/>
      <c r="D37" s="434">
        <f t="shared" si="33"/>
        <v>0</v>
      </c>
      <c r="E37" s="5">
        <f t="shared" si="1"/>
        <v>0</v>
      </c>
      <c r="F37" s="352">
        <f t="shared" si="2"/>
        <v>0</v>
      </c>
      <c r="G37" s="5"/>
      <c r="H37" s="234">
        <f t="shared" si="0"/>
        <v>-5</v>
      </c>
      <c r="I37" s="105">
        <f t="shared" si="34"/>
        <v>0</v>
      </c>
      <c r="J37" s="5" cm="1">
        <f t="array" ref="J37">+_xlfn.IFS(H37&gt;1,(H37-H38),H37&lt;=1,(H37))</f>
        <v>-5</v>
      </c>
      <c r="K37" s="105">
        <f t="shared" si="3"/>
        <v>0</v>
      </c>
      <c r="L37" s="5" cm="1">
        <f t="array" ref="L37">+_xlfn.IFS(H37&gt;1,(H37-H38),H37&lt;=1,(H37))</f>
        <v>-5</v>
      </c>
      <c r="M37" s="105">
        <f t="shared" si="4"/>
        <v>0</v>
      </c>
      <c r="N37"/>
      <c r="O37" s="1"/>
      <c r="P37" s="1"/>
      <c r="Q37"/>
      <c r="R37"/>
      <c r="S37"/>
      <c r="T37" s="175">
        <f t="shared" si="5"/>
        <v>-5</v>
      </c>
      <c r="U37" s="105">
        <f t="shared" si="6"/>
        <v>0</v>
      </c>
      <c r="V37" s="5" cm="1">
        <f t="array" ref="V37">+_xlfn.IFS(T37&gt;1,(T37-T38),T37&lt;=1,(T37))</f>
        <v>-5</v>
      </c>
      <c r="W37" s="105">
        <f t="shared" si="7"/>
        <v>0</v>
      </c>
      <c r="X37" s="5" cm="1">
        <f t="array" ref="X37">+_xlfn.IFS(T37&gt;1,(T37-T38),T37&lt;=1,(T37))</f>
        <v>-5</v>
      </c>
      <c r="Y37" s="105">
        <f t="shared" si="8"/>
        <v>0</v>
      </c>
      <c r="Z37" s="175">
        <f t="shared" si="9"/>
        <v>-5</v>
      </c>
      <c r="AA37" s="105">
        <f t="shared" si="10"/>
        <v>0</v>
      </c>
      <c r="AB37" s="5" cm="1">
        <f t="array" ref="AB37">+_xlfn.IFS(Z37&gt;1,(Z37-Z38),Z37&lt;=1,(Z37))</f>
        <v>-5</v>
      </c>
      <c r="AC37" s="105">
        <f t="shared" si="11"/>
        <v>0</v>
      </c>
      <c r="AD37" s="5" cm="1">
        <f t="array" ref="AD37">+_xlfn.IFS(Z37&gt;1,(Z37-Z38),Z37&lt;=1,(Z37))</f>
        <v>-5</v>
      </c>
      <c r="AE37" s="105">
        <f t="shared" si="12"/>
        <v>0</v>
      </c>
      <c r="AF37" s="175">
        <f t="shared" si="13"/>
        <v>-5</v>
      </c>
      <c r="AG37" s="105">
        <f t="shared" si="14"/>
        <v>0</v>
      </c>
      <c r="AH37" s="5" cm="1">
        <f t="array" ref="AH37">+_xlfn.IFS(AF37&gt;1,(AF37-AF38),AF37&lt;=1,(AF37))</f>
        <v>-5</v>
      </c>
      <c r="AI37" s="105">
        <f t="shared" si="15"/>
        <v>0</v>
      </c>
      <c r="AJ37" s="5" cm="1">
        <f t="array" ref="AJ37">+_xlfn.IFS(AF37&gt;1,(AF37-AF38),AF37&lt;=1,(AF37))</f>
        <v>-5</v>
      </c>
      <c r="AK37" s="105">
        <f t="shared" si="16"/>
        <v>0</v>
      </c>
      <c r="AL37" s="86"/>
      <c r="AM37" s="77"/>
      <c r="AN37" s="426"/>
      <c r="AO37" s="175">
        <f t="shared" si="17"/>
        <v>-5</v>
      </c>
      <c r="AP37" s="245">
        <f t="shared" si="18"/>
        <v>0</v>
      </c>
      <c r="AQ37" s="5" cm="1">
        <f t="array" ref="AQ37">+_xlfn.IFS(AO37&gt;1,(AO37-AO38),AO37&lt;=1,(AO37))</f>
        <v>-5</v>
      </c>
      <c r="AR37" s="105">
        <f t="shared" si="19"/>
        <v>0</v>
      </c>
      <c r="AS37" s="5" cm="1">
        <f t="array" ref="AS37">+_xlfn.IFS(AO37&gt;1,(AO37-AO38),AO37&lt;=1,(AO37))</f>
        <v>-5</v>
      </c>
      <c r="AT37" s="105">
        <f t="shared" si="20"/>
        <v>0</v>
      </c>
      <c r="AU37" s="175"/>
      <c r="AV37" s="105"/>
      <c r="AW37" s="5"/>
      <c r="AX37" s="5"/>
      <c r="AY37" s="5"/>
      <c r="AZ37" s="175">
        <f t="shared" si="21"/>
        <v>-5</v>
      </c>
      <c r="BA37" s="105">
        <f t="shared" si="22"/>
        <v>0</v>
      </c>
      <c r="BB37" s="5" cm="1">
        <f t="array" ref="BB37">+_xlfn.IFS(AZ37&gt;1,(AZ37-AZ38),AZ37&lt;=1,(AZ37))</f>
        <v>-5</v>
      </c>
      <c r="BC37" s="105">
        <f t="shared" si="23"/>
        <v>0</v>
      </c>
      <c r="BD37" s="5" cm="1">
        <f t="array" ref="BD37">+_xlfn.IFS(AZ37&gt;1,(AZ37-AZ38),AZ37&lt;=1,(AZ37))</f>
        <v>-5</v>
      </c>
      <c r="BE37" s="105">
        <f t="shared" si="24"/>
        <v>0</v>
      </c>
      <c r="BF37" s="175">
        <f t="shared" si="25"/>
        <v>-5</v>
      </c>
      <c r="BG37" s="105">
        <f t="shared" si="26"/>
        <v>0</v>
      </c>
      <c r="BH37" s="5" cm="1">
        <f t="array" ref="BH37">+_xlfn.IFS(BF37&gt;1,(BF37-BF38),BF37&lt;=1,(BF37))</f>
        <v>-5</v>
      </c>
      <c r="BI37" s="105">
        <f t="shared" si="27"/>
        <v>0</v>
      </c>
      <c r="BJ37" s="5" cm="1">
        <f t="array" ref="BJ37">+_xlfn.IFS(BF37&gt;1,(BF37-BF38),BF37&lt;=1,(BF37))</f>
        <v>-5</v>
      </c>
      <c r="BK37" s="105">
        <f t="shared" si="28"/>
        <v>0</v>
      </c>
      <c r="BL37" s="175">
        <f t="shared" si="29"/>
        <v>-5</v>
      </c>
      <c r="BM37" s="105">
        <f t="shared" si="30"/>
        <v>0</v>
      </c>
      <c r="BN37" s="5" cm="1">
        <f t="array" ref="BN37">+_xlfn.IFS(BL37&gt;1,(BL37-BL38),BL37&lt;=1,(BL37))</f>
        <v>-5</v>
      </c>
      <c r="BO37" s="105">
        <f t="shared" si="31"/>
        <v>0</v>
      </c>
      <c r="BP37" s="5" cm="1">
        <f t="array" ref="BP37">+_xlfn.IFS(BL37&gt;1,(BL37-BL38),BL37&lt;=1,(BL37))</f>
        <v>-5</v>
      </c>
      <c r="BQ37" s="105">
        <f t="shared" si="32"/>
        <v>0</v>
      </c>
      <c r="BR37" s="162"/>
    </row>
    <row r="38" spans="1:71" s="116" customFormat="1" x14ac:dyDescent="0.35">
      <c r="A38" s="475">
        <v>27</v>
      </c>
      <c r="B38" s="88">
        <v>26</v>
      </c>
      <c r="C38" s="446"/>
      <c r="D38" s="434">
        <f t="shared" si="33"/>
        <v>0</v>
      </c>
      <c r="E38" s="5">
        <f t="shared" si="1"/>
        <v>0</v>
      </c>
      <c r="F38" s="352">
        <f t="shared" si="2"/>
        <v>0</v>
      </c>
      <c r="G38" s="5"/>
      <c r="H38" s="234">
        <f t="shared" si="0"/>
        <v>-6</v>
      </c>
      <c r="I38" s="105">
        <f t="shared" si="34"/>
        <v>0</v>
      </c>
      <c r="J38" s="5" cm="1">
        <f t="array" ref="J38">+_xlfn.IFS(H38&gt;1,(H38-H39),H38&lt;=1,(H38))</f>
        <v>-6</v>
      </c>
      <c r="K38" s="105">
        <f t="shared" si="3"/>
        <v>0</v>
      </c>
      <c r="L38" s="5" cm="1">
        <f t="array" ref="L38">+_xlfn.IFS(H38&gt;1,(H38-H39),H38&lt;=1,(H38))</f>
        <v>-6</v>
      </c>
      <c r="M38" s="105">
        <f t="shared" si="4"/>
        <v>0</v>
      </c>
      <c r="N38"/>
      <c r="O38" s="1"/>
      <c r="P38" s="1"/>
      <c r="Q38"/>
      <c r="R38"/>
      <c r="S38"/>
      <c r="T38" s="175">
        <f t="shared" si="5"/>
        <v>-6</v>
      </c>
      <c r="U38" s="105">
        <f t="shared" si="6"/>
        <v>0</v>
      </c>
      <c r="V38" s="5" cm="1">
        <f t="array" ref="V38">+_xlfn.IFS(T38&gt;1,(T38-T39),T38&lt;=1,(T38))</f>
        <v>-6</v>
      </c>
      <c r="W38" s="105">
        <f t="shared" si="7"/>
        <v>0</v>
      </c>
      <c r="X38" s="5" cm="1">
        <f t="array" ref="X38">+_xlfn.IFS(T38&gt;1,(T38-T39),T38&lt;=1,(T38))</f>
        <v>-6</v>
      </c>
      <c r="Y38" s="105">
        <f t="shared" si="8"/>
        <v>0</v>
      </c>
      <c r="Z38" s="175">
        <f t="shared" si="9"/>
        <v>-6</v>
      </c>
      <c r="AA38" s="105">
        <f t="shared" si="10"/>
        <v>0</v>
      </c>
      <c r="AB38" s="5" cm="1">
        <f t="array" ref="AB38">+_xlfn.IFS(Z38&gt;1,(Z38-Z39),Z38&lt;=1,(Z38))</f>
        <v>-6</v>
      </c>
      <c r="AC38" s="105">
        <f t="shared" si="11"/>
        <v>0</v>
      </c>
      <c r="AD38" s="5" cm="1">
        <f t="array" ref="AD38">+_xlfn.IFS(Z38&gt;1,(Z38-Z39),Z38&lt;=1,(Z38))</f>
        <v>-6</v>
      </c>
      <c r="AE38" s="105">
        <f t="shared" si="12"/>
        <v>0</v>
      </c>
      <c r="AF38" s="175">
        <f t="shared" si="13"/>
        <v>-6</v>
      </c>
      <c r="AG38" s="105">
        <f t="shared" si="14"/>
        <v>0</v>
      </c>
      <c r="AH38" s="5" cm="1">
        <f t="array" ref="AH38">+_xlfn.IFS(AF38&gt;1,(AF38-AF39),AF38&lt;=1,(AF38))</f>
        <v>-6</v>
      </c>
      <c r="AI38" s="105">
        <f t="shared" si="15"/>
        <v>0</v>
      </c>
      <c r="AJ38" s="5" cm="1">
        <f t="array" ref="AJ38">+_xlfn.IFS(AF38&gt;1,(AF38-AF39),AF38&lt;=1,(AF38))</f>
        <v>-6</v>
      </c>
      <c r="AK38" s="105">
        <f t="shared" si="16"/>
        <v>0</v>
      </c>
      <c r="AL38" s="86"/>
      <c r="AM38" s="77"/>
      <c r="AN38" s="427"/>
      <c r="AO38" s="175">
        <f t="shared" si="17"/>
        <v>-6</v>
      </c>
      <c r="AP38" s="245">
        <f t="shared" si="18"/>
        <v>0</v>
      </c>
      <c r="AQ38" s="5" cm="1">
        <f t="array" ref="AQ38">+_xlfn.IFS(AO38&gt;1,(AO38-AO39),AO38&lt;=1,(AO38))</f>
        <v>-6</v>
      </c>
      <c r="AR38" s="105">
        <f t="shared" si="19"/>
        <v>0</v>
      </c>
      <c r="AS38" s="5" cm="1">
        <f t="array" ref="AS38">+_xlfn.IFS(AO38&gt;1,(AO38-AO39),AO38&lt;=1,(AO38))</f>
        <v>-6</v>
      </c>
      <c r="AT38" s="105">
        <f t="shared" si="20"/>
        <v>0</v>
      </c>
      <c r="AU38" s="175"/>
      <c r="AV38" s="105"/>
      <c r="AW38" s="5"/>
      <c r="AX38" s="5"/>
      <c r="AY38" s="5"/>
      <c r="AZ38" s="175">
        <f t="shared" si="21"/>
        <v>-6</v>
      </c>
      <c r="BA38" s="105">
        <f t="shared" si="22"/>
        <v>0</v>
      </c>
      <c r="BB38" s="5" cm="1">
        <f t="array" ref="BB38">+_xlfn.IFS(AZ38&gt;1,(AZ38-AZ39),AZ38&lt;=1,(AZ38))</f>
        <v>-6</v>
      </c>
      <c r="BC38" s="105">
        <f t="shared" si="23"/>
        <v>0</v>
      </c>
      <c r="BD38" s="5" cm="1">
        <f t="array" ref="BD38">+_xlfn.IFS(AZ38&gt;1,(AZ38-AZ39),AZ38&lt;=1,(AZ38))</f>
        <v>-6</v>
      </c>
      <c r="BE38" s="105">
        <f t="shared" si="24"/>
        <v>0</v>
      </c>
      <c r="BF38" s="175">
        <f t="shared" si="25"/>
        <v>-6</v>
      </c>
      <c r="BG38" s="105">
        <f t="shared" si="26"/>
        <v>0</v>
      </c>
      <c r="BH38" s="5" cm="1">
        <f t="array" ref="BH38">+_xlfn.IFS(BF38&gt;1,(BF38-BF39),BF38&lt;=1,(BF38))</f>
        <v>-6</v>
      </c>
      <c r="BI38" s="105">
        <f t="shared" si="27"/>
        <v>0</v>
      </c>
      <c r="BJ38" s="5" cm="1">
        <f t="array" ref="BJ38">+_xlfn.IFS(BF38&gt;1,(BF38-BF39),BF38&lt;=1,(BF38))</f>
        <v>-6</v>
      </c>
      <c r="BK38" s="105">
        <f t="shared" si="28"/>
        <v>0</v>
      </c>
      <c r="BL38" s="175">
        <f t="shared" si="29"/>
        <v>-6</v>
      </c>
      <c r="BM38" s="105">
        <f t="shared" si="30"/>
        <v>0</v>
      </c>
      <c r="BN38" s="5" cm="1">
        <f t="array" ref="BN38">+_xlfn.IFS(BL38&gt;1,(BL38-BL39),BL38&lt;=1,(BL38))</f>
        <v>-6</v>
      </c>
      <c r="BO38" s="105">
        <f t="shared" si="31"/>
        <v>0</v>
      </c>
      <c r="BP38" s="5" cm="1">
        <f t="array" ref="BP38">+_xlfn.IFS(BL38&gt;1,(BL38-BL39),BL38&lt;=1,(BL38))</f>
        <v>-6</v>
      </c>
      <c r="BQ38" s="105">
        <f t="shared" si="32"/>
        <v>0</v>
      </c>
      <c r="BR38" s="162"/>
    </row>
    <row r="39" spans="1:71" s="117" customFormat="1" x14ac:dyDescent="0.35">
      <c r="A39" s="79">
        <v>28</v>
      </c>
      <c r="B39" s="274">
        <v>27</v>
      </c>
      <c r="C39" s="445"/>
      <c r="D39" s="434">
        <f t="shared" si="33"/>
        <v>0</v>
      </c>
      <c r="E39" s="5">
        <f t="shared" si="1"/>
        <v>0</v>
      </c>
      <c r="F39" s="352">
        <f t="shared" si="2"/>
        <v>0</v>
      </c>
      <c r="G39" s="5"/>
      <c r="H39" s="234">
        <f t="shared" si="0"/>
        <v>-7</v>
      </c>
      <c r="I39" s="105">
        <f t="shared" si="34"/>
        <v>0</v>
      </c>
      <c r="J39" s="5" cm="1">
        <f t="array" ref="J39">+_xlfn.IFS(H39&gt;1,(H39-H40),H39&lt;=1,(H39))</f>
        <v>-7</v>
      </c>
      <c r="K39" s="105">
        <f t="shared" si="3"/>
        <v>0</v>
      </c>
      <c r="L39" s="5" cm="1">
        <f t="array" ref="L39">+_xlfn.IFS(H39&gt;1,(H39-H40),H39&lt;=1,(H39))</f>
        <v>-7</v>
      </c>
      <c r="M39" s="105">
        <f t="shared" si="4"/>
        <v>0</v>
      </c>
      <c r="N39"/>
      <c r="O39" s="1"/>
      <c r="P39" s="1"/>
      <c r="Q39"/>
      <c r="R39"/>
      <c r="S39"/>
      <c r="T39" s="175">
        <f t="shared" si="5"/>
        <v>-7</v>
      </c>
      <c r="U39" s="105">
        <f t="shared" si="6"/>
        <v>0</v>
      </c>
      <c r="V39" s="5" cm="1">
        <f t="array" ref="V39">+_xlfn.IFS(T39&gt;1,(T39-T40),T39&lt;=1,(T39))</f>
        <v>-7</v>
      </c>
      <c r="W39" s="105">
        <f t="shared" si="7"/>
        <v>0</v>
      </c>
      <c r="X39" s="5" cm="1">
        <f t="array" ref="X39">+_xlfn.IFS(T39&gt;1,(T39-T40),T39&lt;=1,(T39))</f>
        <v>-7</v>
      </c>
      <c r="Y39" s="105">
        <f t="shared" si="8"/>
        <v>0</v>
      </c>
      <c r="Z39" s="175">
        <f t="shared" si="9"/>
        <v>-7</v>
      </c>
      <c r="AA39" s="105">
        <f t="shared" si="10"/>
        <v>0</v>
      </c>
      <c r="AB39" s="5" cm="1">
        <f t="array" ref="AB39">+_xlfn.IFS(Z39&gt;1,(Z39-Z40),Z39&lt;=1,(Z39))</f>
        <v>-7</v>
      </c>
      <c r="AC39" s="105">
        <f t="shared" si="11"/>
        <v>0</v>
      </c>
      <c r="AD39" s="5" cm="1">
        <f t="array" ref="AD39">+_xlfn.IFS(Z39&gt;1,(Z39-Z40),Z39&lt;=1,(Z39))</f>
        <v>-7</v>
      </c>
      <c r="AE39" s="105">
        <f t="shared" si="12"/>
        <v>0</v>
      </c>
      <c r="AF39" s="175">
        <f t="shared" si="13"/>
        <v>-7</v>
      </c>
      <c r="AG39" s="105">
        <f t="shared" si="14"/>
        <v>0</v>
      </c>
      <c r="AH39" s="5" cm="1">
        <f t="array" ref="AH39">+_xlfn.IFS(AF39&gt;1,(AF39-AF40),AF39&lt;=1,(AF39))</f>
        <v>-7</v>
      </c>
      <c r="AI39" s="105">
        <f t="shared" si="15"/>
        <v>0</v>
      </c>
      <c r="AJ39" s="5" cm="1">
        <f t="array" ref="AJ39">+_xlfn.IFS(AF39&gt;1,(AF39-AF40),AF39&lt;=1,(AF39))</f>
        <v>-7</v>
      </c>
      <c r="AK39" s="105">
        <f t="shared" si="16"/>
        <v>0</v>
      </c>
      <c r="AL39" s="86"/>
      <c r="AM39" s="77"/>
      <c r="AN39" s="427"/>
      <c r="AO39" s="175">
        <f t="shared" si="17"/>
        <v>-7</v>
      </c>
      <c r="AP39" s="245">
        <f t="shared" si="18"/>
        <v>0</v>
      </c>
      <c r="AQ39" s="5" cm="1">
        <f t="array" ref="AQ39">+_xlfn.IFS(AO39&gt;1,(AO39-AO40),AO39&lt;=1,(AO39))</f>
        <v>-7</v>
      </c>
      <c r="AR39" s="105">
        <f t="shared" si="19"/>
        <v>0</v>
      </c>
      <c r="AS39" s="5" cm="1">
        <f t="array" ref="AS39">+_xlfn.IFS(AO39&gt;1,(AO39-AO40),AO39&lt;=1,(AO39))</f>
        <v>-7</v>
      </c>
      <c r="AT39" s="105">
        <f t="shared" si="20"/>
        <v>0</v>
      </c>
      <c r="AU39" s="175"/>
      <c r="AV39" s="105"/>
      <c r="AW39" s="5"/>
      <c r="AX39" s="5"/>
      <c r="AY39" s="5"/>
      <c r="AZ39" s="175">
        <f t="shared" si="21"/>
        <v>-7</v>
      </c>
      <c r="BA39" s="105">
        <f t="shared" si="22"/>
        <v>0</v>
      </c>
      <c r="BB39" s="5" cm="1">
        <f t="array" ref="BB39">+_xlfn.IFS(AZ39&gt;1,(AZ39-AZ40),AZ39&lt;=1,(AZ39))</f>
        <v>-7</v>
      </c>
      <c r="BC39" s="105">
        <f t="shared" si="23"/>
        <v>0</v>
      </c>
      <c r="BD39" s="5" cm="1">
        <f t="array" ref="BD39">+_xlfn.IFS(AZ39&gt;1,(AZ39-AZ40),AZ39&lt;=1,(AZ39))</f>
        <v>-7</v>
      </c>
      <c r="BE39" s="105">
        <f t="shared" si="24"/>
        <v>0</v>
      </c>
      <c r="BF39" s="175">
        <f t="shared" si="25"/>
        <v>-7</v>
      </c>
      <c r="BG39" s="105">
        <f t="shared" si="26"/>
        <v>0</v>
      </c>
      <c r="BH39" s="5" cm="1">
        <f t="array" ref="BH39">+_xlfn.IFS(BF39&gt;1,(BF39-BF40),BF39&lt;=1,(BF39))</f>
        <v>-7</v>
      </c>
      <c r="BI39" s="105">
        <f t="shared" si="27"/>
        <v>0</v>
      </c>
      <c r="BJ39" s="5" cm="1">
        <f t="array" ref="BJ39">+_xlfn.IFS(BF39&gt;1,(BF39-BF40),BF39&lt;=1,(BF39))</f>
        <v>-7</v>
      </c>
      <c r="BK39" s="105">
        <f t="shared" si="28"/>
        <v>0</v>
      </c>
      <c r="BL39" s="175">
        <f t="shared" si="29"/>
        <v>-7</v>
      </c>
      <c r="BM39" s="105">
        <f t="shared" si="30"/>
        <v>0</v>
      </c>
      <c r="BN39" s="5" cm="1">
        <f t="array" ref="BN39">+_xlfn.IFS(BL39&gt;1,(BL39-BL40),BL39&lt;=1,(BL39))</f>
        <v>-7</v>
      </c>
      <c r="BO39" s="105">
        <f t="shared" si="31"/>
        <v>0</v>
      </c>
      <c r="BP39" s="5" cm="1">
        <f t="array" ref="BP39">+_xlfn.IFS(BL39&gt;1,(BL39-BL40),BL39&lt;=1,(BL39))</f>
        <v>-7</v>
      </c>
      <c r="BQ39" s="105">
        <f t="shared" si="32"/>
        <v>0</v>
      </c>
      <c r="BR39" s="419"/>
    </row>
    <row r="40" spans="1:71" s="116" customFormat="1" x14ac:dyDescent="0.35">
      <c r="A40" s="79">
        <v>29</v>
      </c>
      <c r="B40" s="275">
        <v>28</v>
      </c>
      <c r="C40" s="446"/>
      <c r="D40" s="434">
        <f t="shared" si="33"/>
        <v>0</v>
      </c>
      <c r="E40" s="5">
        <f t="shared" si="1"/>
        <v>0</v>
      </c>
      <c r="F40" s="352">
        <f t="shared" si="2"/>
        <v>0</v>
      </c>
      <c r="G40" s="5"/>
      <c r="H40" s="234">
        <f t="shared" si="0"/>
        <v>-8</v>
      </c>
      <c r="I40" s="105">
        <f t="shared" si="34"/>
        <v>0</v>
      </c>
      <c r="J40" s="5" cm="1">
        <f t="array" ref="J40">+_xlfn.IFS(H40&gt;1,(H40-H41),H40&lt;=1,(H40))</f>
        <v>-8</v>
      </c>
      <c r="K40" s="105">
        <f t="shared" si="3"/>
        <v>0</v>
      </c>
      <c r="L40" s="5" cm="1">
        <f t="array" ref="L40">+_xlfn.IFS(H40&gt;1,(H40-H41),H40&lt;=1,(H40))</f>
        <v>-8</v>
      </c>
      <c r="M40" s="105">
        <f t="shared" si="4"/>
        <v>0</v>
      </c>
      <c r="N40"/>
      <c r="O40" s="1"/>
      <c r="P40" s="1"/>
      <c r="Q40"/>
      <c r="R40"/>
      <c r="S40"/>
      <c r="T40" s="175">
        <f t="shared" si="5"/>
        <v>-8</v>
      </c>
      <c r="U40" s="105">
        <f t="shared" si="6"/>
        <v>0</v>
      </c>
      <c r="V40" s="5" cm="1">
        <f t="array" ref="V40">+_xlfn.IFS(T40&gt;1,(T40-T41),T40&lt;=1,(T40))</f>
        <v>-8</v>
      </c>
      <c r="W40" s="105">
        <f t="shared" si="7"/>
        <v>0</v>
      </c>
      <c r="X40" s="5" cm="1">
        <f t="array" ref="X40">+_xlfn.IFS(T40&gt;1,(T40-T41),T40&lt;=1,(T40))</f>
        <v>-8</v>
      </c>
      <c r="Y40" s="105">
        <f t="shared" si="8"/>
        <v>0</v>
      </c>
      <c r="Z40" s="175">
        <f t="shared" si="9"/>
        <v>-8</v>
      </c>
      <c r="AA40" s="105">
        <f t="shared" si="10"/>
        <v>0</v>
      </c>
      <c r="AB40" s="5" cm="1">
        <f t="array" ref="AB40">+_xlfn.IFS(Z40&gt;1,(Z40-Z41),Z40&lt;=1,(Z40))</f>
        <v>-8</v>
      </c>
      <c r="AC40" s="105">
        <f t="shared" si="11"/>
        <v>0</v>
      </c>
      <c r="AD40" s="5" cm="1">
        <f t="array" ref="AD40">+_xlfn.IFS(Z40&gt;1,(Z40-Z41),Z40&lt;=1,(Z40))</f>
        <v>-8</v>
      </c>
      <c r="AE40" s="105">
        <f t="shared" si="12"/>
        <v>0</v>
      </c>
      <c r="AF40" s="175">
        <f t="shared" si="13"/>
        <v>-8</v>
      </c>
      <c r="AG40" s="105">
        <f t="shared" si="14"/>
        <v>0</v>
      </c>
      <c r="AH40" s="5" cm="1">
        <f t="array" ref="AH40">+_xlfn.IFS(AF40&gt;1,(AF40-AF41),AF40&lt;=1,(AF40))</f>
        <v>-8</v>
      </c>
      <c r="AI40" s="105">
        <f t="shared" si="15"/>
        <v>0</v>
      </c>
      <c r="AJ40" s="5" cm="1">
        <f t="array" ref="AJ40">+_xlfn.IFS(AF40&gt;1,(AF40-AF41),AF40&lt;=1,(AF40))</f>
        <v>-8</v>
      </c>
      <c r="AK40" s="105">
        <f t="shared" si="16"/>
        <v>0</v>
      </c>
      <c r="AL40" s="86"/>
      <c r="AM40" s="77"/>
      <c r="AN40" s="427"/>
      <c r="AO40" s="175">
        <f t="shared" si="17"/>
        <v>-8</v>
      </c>
      <c r="AP40" s="245">
        <f t="shared" si="18"/>
        <v>0</v>
      </c>
      <c r="AQ40" s="5" cm="1">
        <f t="array" ref="AQ40">+_xlfn.IFS(AO40&gt;1,(AO40-AO41),AO40&lt;=1,(AO40))</f>
        <v>-8</v>
      </c>
      <c r="AR40" s="105">
        <f t="shared" si="19"/>
        <v>0</v>
      </c>
      <c r="AS40" s="5" cm="1">
        <f t="array" ref="AS40">+_xlfn.IFS(AO40&gt;1,(AO40-AO41),AO40&lt;=1,(AO40))</f>
        <v>-8</v>
      </c>
      <c r="AT40" s="105">
        <f t="shared" si="20"/>
        <v>0</v>
      </c>
      <c r="AU40" s="175"/>
      <c r="AV40" s="105"/>
      <c r="AW40" s="5"/>
      <c r="AX40" s="5"/>
      <c r="AY40" s="5"/>
      <c r="AZ40" s="175">
        <f t="shared" si="21"/>
        <v>-8</v>
      </c>
      <c r="BA40" s="105">
        <f t="shared" si="22"/>
        <v>0</v>
      </c>
      <c r="BB40" s="5" cm="1">
        <f t="array" ref="BB40">+_xlfn.IFS(AZ40&gt;1,(AZ40-AZ41),AZ40&lt;=1,(AZ40))</f>
        <v>-8</v>
      </c>
      <c r="BC40" s="105">
        <f t="shared" si="23"/>
        <v>0</v>
      </c>
      <c r="BD40" s="5" cm="1">
        <f t="array" ref="BD40">+_xlfn.IFS(AZ40&gt;1,(AZ40-AZ41),AZ40&lt;=1,(AZ40))</f>
        <v>-8</v>
      </c>
      <c r="BE40" s="105">
        <f t="shared" si="24"/>
        <v>0</v>
      </c>
      <c r="BF40" s="175">
        <f t="shared" si="25"/>
        <v>-8</v>
      </c>
      <c r="BG40" s="105">
        <f t="shared" si="26"/>
        <v>0</v>
      </c>
      <c r="BH40" s="5" cm="1">
        <f t="array" ref="BH40">+_xlfn.IFS(BF40&gt;1,(BF40-BF41),BF40&lt;=1,(BF40))</f>
        <v>-8</v>
      </c>
      <c r="BI40" s="105">
        <f t="shared" si="27"/>
        <v>0</v>
      </c>
      <c r="BJ40" s="5" cm="1">
        <f t="array" ref="BJ40">+_xlfn.IFS(BF40&gt;1,(BF40-BF41),BF40&lt;=1,(BF40))</f>
        <v>-8</v>
      </c>
      <c r="BK40" s="105">
        <f t="shared" si="28"/>
        <v>0</v>
      </c>
      <c r="BL40" s="175">
        <f t="shared" si="29"/>
        <v>-8</v>
      </c>
      <c r="BM40" s="105">
        <f t="shared" si="30"/>
        <v>0</v>
      </c>
      <c r="BN40" s="5" cm="1">
        <f t="array" ref="BN40">+_xlfn.IFS(BL40&gt;1,(BL40-BL41),BL40&lt;=1,(BL40))</f>
        <v>-8</v>
      </c>
      <c r="BO40" s="105">
        <f t="shared" si="31"/>
        <v>0</v>
      </c>
      <c r="BP40" s="5" cm="1">
        <f t="array" ref="BP40">+_xlfn.IFS(BL40&gt;1,(BL40-BL41),BL40&lt;=1,(BL40))</f>
        <v>-8</v>
      </c>
      <c r="BQ40" s="105">
        <f t="shared" si="32"/>
        <v>0</v>
      </c>
      <c r="BR40" s="162"/>
      <c r="BS40" s="162"/>
    </row>
    <row r="41" spans="1:71" s="116" customFormat="1" x14ac:dyDescent="0.35">
      <c r="A41" s="475">
        <v>30</v>
      </c>
      <c r="B41" s="88">
        <v>29</v>
      </c>
      <c r="C41" s="447"/>
      <c r="D41" s="434">
        <f t="shared" si="33"/>
        <v>0</v>
      </c>
      <c r="E41" s="5">
        <f t="shared" si="1"/>
        <v>0</v>
      </c>
      <c r="F41" s="352">
        <f t="shared" si="2"/>
        <v>0</v>
      </c>
      <c r="G41" s="5"/>
      <c r="H41" s="234">
        <f t="shared" si="0"/>
        <v>-9</v>
      </c>
      <c r="I41" s="105">
        <f t="shared" si="34"/>
        <v>0</v>
      </c>
      <c r="J41" s="5" cm="1">
        <f t="array" ref="J41">+_xlfn.IFS(H41&gt;1,(H41-H42),H41&lt;=1,(H41))</f>
        <v>-9</v>
      </c>
      <c r="K41" s="105">
        <f t="shared" si="3"/>
        <v>0</v>
      </c>
      <c r="L41" s="5" cm="1">
        <f t="array" ref="L41">+_xlfn.IFS(H41&gt;1,(H41-H42),H41&lt;=1,(H41))</f>
        <v>-9</v>
      </c>
      <c r="M41" s="105">
        <f t="shared" si="4"/>
        <v>0</v>
      </c>
      <c r="N41"/>
      <c r="O41" s="1"/>
      <c r="P41" s="1"/>
      <c r="Q41"/>
      <c r="R41"/>
      <c r="S41"/>
      <c r="T41" s="175">
        <f t="shared" si="5"/>
        <v>-9</v>
      </c>
      <c r="U41" s="105">
        <f t="shared" si="6"/>
        <v>0</v>
      </c>
      <c r="V41" s="5" cm="1">
        <f t="array" ref="V41">+_xlfn.IFS(T41&gt;1,(T41-T42),T41&lt;=1,(T41))</f>
        <v>-9</v>
      </c>
      <c r="W41" s="105">
        <f t="shared" si="7"/>
        <v>0</v>
      </c>
      <c r="X41" s="5" cm="1">
        <f t="array" ref="X41">+_xlfn.IFS(T41&gt;1,(T41-T42),T41&lt;=1,(T41))</f>
        <v>-9</v>
      </c>
      <c r="Y41" s="105">
        <f t="shared" si="8"/>
        <v>0</v>
      </c>
      <c r="Z41" s="175">
        <f t="shared" si="9"/>
        <v>-9</v>
      </c>
      <c r="AA41" s="105">
        <f t="shared" si="10"/>
        <v>0</v>
      </c>
      <c r="AB41" s="5" cm="1">
        <f t="array" ref="AB41">+_xlfn.IFS(Z41&gt;1,(Z41-Z42),Z41&lt;=1,(Z41))</f>
        <v>-9</v>
      </c>
      <c r="AC41" s="105">
        <f t="shared" si="11"/>
        <v>0</v>
      </c>
      <c r="AD41" s="5" cm="1">
        <f t="array" ref="AD41">+_xlfn.IFS(Z41&gt;1,(Z41-Z42),Z41&lt;=1,(Z41))</f>
        <v>-9</v>
      </c>
      <c r="AE41" s="105">
        <f t="shared" si="12"/>
        <v>0</v>
      </c>
      <c r="AF41" s="175">
        <f t="shared" si="13"/>
        <v>-9</v>
      </c>
      <c r="AG41" s="105">
        <f t="shared" si="14"/>
        <v>0</v>
      </c>
      <c r="AH41" s="5" cm="1">
        <f t="array" ref="AH41">+_xlfn.IFS(AF41&gt;1,(AF41-AF42),AF41&lt;=1,(AF41))</f>
        <v>-9</v>
      </c>
      <c r="AI41" s="105">
        <f t="shared" si="15"/>
        <v>0</v>
      </c>
      <c r="AJ41" s="5" cm="1">
        <f t="array" ref="AJ41">+_xlfn.IFS(AF41&gt;1,(AF41-AF42),AF41&lt;=1,(AF41))</f>
        <v>-9</v>
      </c>
      <c r="AK41" s="105">
        <f t="shared" si="16"/>
        <v>0</v>
      </c>
      <c r="AL41" s="86"/>
      <c r="AM41" s="77"/>
      <c r="AN41" s="426"/>
      <c r="AO41" s="175">
        <f t="shared" si="17"/>
        <v>-9</v>
      </c>
      <c r="AP41" s="245">
        <f t="shared" si="18"/>
        <v>0</v>
      </c>
      <c r="AQ41" s="5" cm="1">
        <f t="array" ref="AQ41">+_xlfn.IFS(AO41&gt;1,(AO41-AO42),AO41&lt;=1,(AO41))</f>
        <v>-9</v>
      </c>
      <c r="AR41" s="105">
        <f t="shared" si="19"/>
        <v>0</v>
      </c>
      <c r="AS41" s="5" cm="1">
        <f t="array" ref="AS41">+_xlfn.IFS(AO41&gt;1,(AO41-AO42),AO41&lt;=1,(AO41))</f>
        <v>-9</v>
      </c>
      <c r="AT41" s="105">
        <f t="shared" si="20"/>
        <v>0</v>
      </c>
      <c r="AU41" s="175"/>
      <c r="AV41" s="105"/>
      <c r="AW41" s="5"/>
      <c r="AX41" s="5"/>
      <c r="AY41" s="5"/>
      <c r="AZ41" s="175">
        <f t="shared" si="21"/>
        <v>-9</v>
      </c>
      <c r="BA41" s="105">
        <f t="shared" si="22"/>
        <v>0</v>
      </c>
      <c r="BB41" s="5" cm="1">
        <f t="array" ref="BB41">+_xlfn.IFS(AZ41&gt;1,(AZ41-AZ42),AZ41&lt;=1,(AZ41))</f>
        <v>-9</v>
      </c>
      <c r="BC41" s="105">
        <f t="shared" si="23"/>
        <v>0</v>
      </c>
      <c r="BD41" s="5" cm="1">
        <f t="array" ref="BD41">+_xlfn.IFS(AZ41&gt;1,(AZ41-AZ42),AZ41&lt;=1,(AZ41))</f>
        <v>-9</v>
      </c>
      <c r="BE41" s="105">
        <f t="shared" si="24"/>
        <v>0</v>
      </c>
      <c r="BF41" s="175">
        <f t="shared" si="25"/>
        <v>-9</v>
      </c>
      <c r="BG41" s="105">
        <f t="shared" si="26"/>
        <v>0</v>
      </c>
      <c r="BH41" s="5" cm="1">
        <f t="array" ref="BH41">+_xlfn.IFS(BF41&gt;1,(BF41-BF42),BF41&lt;=1,(BF41))</f>
        <v>-9</v>
      </c>
      <c r="BI41" s="105">
        <f t="shared" si="27"/>
        <v>0</v>
      </c>
      <c r="BJ41" s="5" cm="1">
        <f t="array" ref="BJ41">+_xlfn.IFS(BF41&gt;1,(BF41-BF42),BF41&lt;=1,(BF41))</f>
        <v>-9</v>
      </c>
      <c r="BK41" s="105">
        <f t="shared" si="28"/>
        <v>0</v>
      </c>
      <c r="BL41" s="175">
        <f t="shared" si="29"/>
        <v>-9</v>
      </c>
      <c r="BM41" s="105">
        <f t="shared" si="30"/>
        <v>0</v>
      </c>
      <c r="BN41" s="5" cm="1">
        <f t="array" ref="BN41">+_xlfn.IFS(BL41&gt;1,(BL41-BL42),BL41&lt;=1,(BL41))</f>
        <v>-9</v>
      </c>
      <c r="BO41" s="105">
        <f t="shared" si="31"/>
        <v>0</v>
      </c>
      <c r="BP41" s="5" cm="1">
        <f t="array" ref="BP41">+_xlfn.IFS(BL41&gt;1,(BL41-BL42),BL41&lt;=1,(BL41))</f>
        <v>-9</v>
      </c>
      <c r="BQ41" s="105">
        <f t="shared" si="32"/>
        <v>0</v>
      </c>
      <c r="BR41" s="162"/>
      <c r="BS41" s="162"/>
    </row>
    <row r="42" spans="1:71" s="116" customFormat="1" x14ac:dyDescent="0.35">
      <c r="A42" s="79">
        <v>31</v>
      </c>
      <c r="B42" s="88">
        <v>30</v>
      </c>
      <c r="C42" s="445"/>
      <c r="D42" s="434">
        <f t="shared" si="33"/>
        <v>0</v>
      </c>
      <c r="E42" s="5">
        <f t="shared" si="1"/>
        <v>0</v>
      </c>
      <c r="F42" s="352">
        <f t="shared" si="2"/>
        <v>0</v>
      </c>
      <c r="G42" s="5"/>
      <c r="H42" s="234">
        <f t="shared" si="0"/>
        <v>-10</v>
      </c>
      <c r="I42" s="105">
        <f t="shared" si="34"/>
        <v>0</v>
      </c>
      <c r="J42" s="5" cm="1">
        <f t="array" ref="J42">+_xlfn.IFS(H42&gt;1,(H42-H43),H42&lt;=1,(H42))</f>
        <v>-10</v>
      </c>
      <c r="K42" s="105">
        <f t="shared" si="3"/>
        <v>0</v>
      </c>
      <c r="L42" s="5" cm="1">
        <f t="array" ref="L42">+_xlfn.IFS(H42&gt;1,(H42-H43),H42&lt;=1,(H42))</f>
        <v>-10</v>
      </c>
      <c r="M42" s="105">
        <f t="shared" si="4"/>
        <v>0</v>
      </c>
      <c r="N42"/>
      <c r="O42" s="1"/>
      <c r="P42" s="1"/>
      <c r="Q42"/>
      <c r="R42"/>
      <c r="S42"/>
      <c r="T42" s="175">
        <f t="shared" si="5"/>
        <v>-10</v>
      </c>
      <c r="U42" s="105">
        <f t="shared" si="6"/>
        <v>0</v>
      </c>
      <c r="V42" s="5" cm="1">
        <f t="array" ref="V42">+_xlfn.IFS(T42&gt;1,(T42-T43),T42&lt;=1,(T42))</f>
        <v>-10</v>
      </c>
      <c r="W42" s="105">
        <f t="shared" si="7"/>
        <v>0</v>
      </c>
      <c r="X42" s="5" cm="1">
        <f t="array" ref="X42">+_xlfn.IFS(T42&gt;1,(T42-T43),T42&lt;=1,(T42))</f>
        <v>-10</v>
      </c>
      <c r="Y42" s="105">
        <f t="shared" si="8"/>
        <v>0</v>
      </c>
      <c r="Z42" s="175">
        <f t="shared" si="9"/>
        <v>-10</v>
      </c>
      <c r="AA42" s="105">
        <f t="shared" si="10"/>
        <v>0</v>
      </c>
      <c r="AB42" s="5" cm="1">
        <f t="array" ref="AB42">+_xlfn.IFS(Z42&gt;1,(Z42-Z43),Z42&lt;=1,(Z42))</f>
        <v>-10</v>
      </c>
      <c r="AC42" s="105">
        <f t="shared" si="11"/>
        <v>0</v>
      </c>
      <c r="AD42" s="5" cm="1">
        <f t="array" ref="AD42">+_xlfn.IFS(Z42&gt;1,(Z42-Z43),Z42&lt;=1,(Z42))</f>
        <v>-10</v>
      </c>
      <c r="AE42" s="105">
        <f t="shared" si="12"/>
        <v>0</v>
      </c>
      <c r="AF42" s="175">
        <f t="shared" si="13"/>
        <v>-10</v>
      </c>
      <c r="AG42" s="105">
        <f t="shared" si="14"/>
        <v>0</v>
      </c>
      <c r="AH42" s="5" cm="1">
        <f t="array" ref="AH42">+_xlfn.IFS(AF42&gt;1,(AF42-AF43),AF42&lt;=1,(AF42))</f>
        <v>-10</v>
      </c>
      <c r="AI42" s="105">
        <f t="shared" si="15"/>
        <v>0</v>
      </c>
      <c r="AJ42" s="5" cm="1">
        <f t="array" ref="AJ42">+_xlfn.IFS(AF42&gt;1,(AF42-AF43),AF42&lt;=1,(AF42))</f>
        <v>-10</v>
      </c>
      <c r="AK42" s="105">
        <f t="shared" si="16"/>
        <v>0</v>
      </c>
      <c r="AL42" s="375"/>
      <c r="AM42" s="162"/>
      <c r="AN42" s="426"/>
      <c r="AO42" s="175">
        <f t="shared" si="17"/>
        <v>-10</v>
      </c>
      <c r="AP42" s="245">
        <f t="shared" si="18"/>
        <v>0</v>
      </c>
      <c r="AQ42" s="5" cm="1">
        <f t="array" ref="AQ42">+_xlfn.IFS(AO42&gt;1,(AO42-AO43),AO42&lt;=1,(AO42))</f>
        <v>-10</v>
      </c>
      <c r="AR42" s="105">
        <f t="shared" si="19"/>
        <v>0</v>
      </c>
      <c r="AS42" s="5" cm="1">
        <f t="array" ref="AS42">+_xlfn.IFS(AO42&gt;1,(AO42-AO43),AO42&lt;=1,(AO42))</f>
        <v>-10</v>
      </c>
      <c r="AT42" s="105">
        <f t="shared" si="20"/>
        <v>0</v>
      </c>
      <c r="AU42" s="175"/>
      <c r="AV42" s="105"/>
      <c r="AW42" s="5"/>
      <c r="AX42" s="5"/>
      <c r="AY42" s="5"/>
      <c r="AZ42" s="175">
        <f t="shared" si="21"/>
        <v>-10</v>
      </c>
      <c r="BA42" s="105">
        <f t="shared" si="22"/>
        <v>0</v>
      </c>
      <c r="BB42" s="5" cm="1">
        <f t="array" ref="BB42">+_xlfn.IFS(AZ42&gt;1,(AZ42-AZ43),AZ42&lt;=1,(AZ42))</f>
        <v>-10</v>
      </c>
      <c r="BC42" s="105">
        <f t="shared" si="23"/>
        <v>0</v>
      </c>
      <c r="BD42" s="5" cm="1">
        <f t="array" ref="BD42">+_xlfn.IFS(AZ42&gt;1,(AZ42-AZ43),AZ42&lt;=1,(AZ42))</f>
        <v>-10</v>
      </c>
      <c r="BE42" s="105">
        <f t="shared" si="24"/>
        <v>0</v>
      </c>
      <c r="BF42" s="175">
        <f t="shared" si="25"/>
        <v>-10</v>
      </c>
      <c r="BG42" s="105">
        <f t="shared" si="26"/>
        <v>0</v>
      </c>
      <c r="BH42" s="5" cm="1">
        <f t="array" ref="BH42">+_xlfn.IFS(BF42&gt;1,(BF42-BF43),BF42&lt;=1,(BF42))</f>
        <v>-10</v>
      </c>
      <c r="BI42" s="105">
        <f t="shared" si="27"/>
        <v>0</v>
      </c>
      <c r="BJ42" s="5" cm="1">
        <f t="array" ref="BJ42">+_xlfn.IFS(BF42&gt;1,(BF42-BF43),BF42&lt;=1,(BF42))</f>
        <v>-10</v>
      </c>
      <c r="BK42" s="105">
        <f t="shared" si="28"/>
        <v>0</v>
      </c>
      <c r="BL42" s="175">
        <f t="shared" si="29"/>
        <v>-10</v>
      </c>
      <c r="BM42" s="105">
        <f t="shared" si="30"/>
        <v>0</v>
      </c>
      <c r="BN42" s="5" cm="1">
        <f t="array" ref="BN42">+_xlfn.IFS(BL42&gt;1,(BL42-BL43),BL42&lt;=1,(BL42))</f>
        <v>-10</v>
      </c>
      <c r="BO42" s="105">
        <f t="shared" si="31"/>
        <v>0</v>
      </c>
      <c r="BP42" s="5" cm="1">
        <f t="array" ref="BP42">+_xlfn.IFS(BL42&gt;1,(BL42-BL43),BL42&lt;=1,(BL42))</f>
        <v>-10</v>
      </c>
      <c r="BQ42" s="105">
        <f t="shared" si="32"/>
        <v>0</v>
      </c>
      <c r="BR42" s="162"/>
      <c r="BS42" s="162"/>
    </row>
    <row r="43" spans="1:71" s="116" customFormat="1" x14ac:dyDescent="0.35">
      <c r="A43" s="79">
        <v>32</v>
      </c>
      <c r="B43" s="88">
        <v>31</v>
      </c>
      <c r="C43" s="447"/>
      <c r="D43" s="434">
        <f t="shared" si="33"/>
        <v>0</v>
      </c>
      <c r="E43" s="5">
        <f t="shared" si="1"/>
        <v>0</v>
      </c>
      <c r="F43" s="352">
        <f t="shared" si="2"/>
        <v>0</v>
      </c>
      <c r="G43" s="5"/>
      <c r="H43" s="234">
        <f t="shared" si="0"/>
        <v>-11</v>
      </c>
      <c r="I43" s="105">
        <f t="shared" si="34"/>
        <v>0</v>
      </c>
      <c r="J43" s="5" cm="1">
        <f t="array" ref="J43">+_xlfn.IFS(H43&gt;1,(H43-H44),H43&lt;=1,(H43))</f>
        <v>-11</v>
      </c>
      <c r="K43" s="105">
        <f t="shared" si="3"/>
        <v>0</v>
      </c>
      <c r="L43" s="5" cm="1">
        <f t="array" ref="L43">+_xlfn.IFS(H43&gt;1,(H43-H44),H43&lt;=1,(H43))</f>
        <v>-11</v>
      </c>
      <c r="M43" s="105">
        <f t="shared" si="4"/>
        <v>0</v>
      </c>
      <c r="N43"/>
      <c r="O43" s="1"/>
      <c r="P43" s="1"/>
      <c r="Q43"/>
      <c r="R43"/>
      <c r="S43"/>
      <c r="T43" s="175">
        <f t="shared" si="5"/>
        <v>-11</v>
      </c>
      <c r="U43" s="105">
        <f t="shared" si="6"/>
        <v>0</v>
      </c>
      <c r="V43" s="5" cm="1">
        <f t="array" ref="V43">+_xlfn.IFS(T43&gt;1,(T43-T44),T43&lt;=1,(T43))</f>
        <v>-11</v>
      </c>
      <c r="W43" s="105">
        <f t="shared" si="7"/>
        <v>0</v>
      </c>
      <c r="X43" s="5" cm="1">
        <f t="array" ref="X43">+_xlfn.IFS(T43&gt;1,(T43-T44),T43&lt;=1,(T43))</f>
        <v>-11</v>
      </c>
      <c r="Y43" s="105">
        <f t="shared" si="8"/>
        <v>0</v>
      </c>
      <c r="Z43" s="175">
        <f t="shared" si="9"/>
        <v>-11</v>
      </c>
      <c r="AA43" s="105">
        <f t="shared" si="10"/>
        <v>0</v>
      </c>
      <c r="AB43" s="5" cm="1">
        <f t="array" ref="AB43">+_xlfn.IFS(Z43&gt;1,(Z43-Z44),Z43&lt;=1,(Z43))</f>
        <v>-11</v>
      </c>
      <c r="AC43" s="105">
        <f t="shared" si="11"/>
        <v>0</v>
      </c>
      <c r="AD43" s="5" cm="1">
        <f t="array" ref="AD43">+_xlfn.IFS(Z43&gt;1,(Z43-Z44),Z43&lt;=1,(Z43))</f>
        <v>-11</v>
      </c>
      <c r="AE43" s="105">
        <f t="shared" si="12"/>
        <v>0</v>
      </c>
      <c r="AF43" s="175">
        <f t="shared" si="13"/>
        <v>-11</v>
      </c>
      <c r="AG43" s="105">
        <f t="shared" si="14"/>
        <v>0</v>
      </c>
      <c r="AH43" s="5" cm="1">
        <f t="array" ref="AH43">+_xlfn.IFS(AF43&gt;1,(AF43-AF44),AF43&lt;=1,(AF43))</f>
        <v>-11</v>
      </c>
      <c r="AI43" s="105">
        <f t="shared" si="15"/>
        <v>0</v>
      </c>
      <c r="AJ43" s="5" cm="1">
        <f t="array" ref="AJ43">+_xlfn.IFS(AF43&gt;1,(AF43-AF44),AF43&lt;=1,(AF43))</f>
        <v>-11</v>
      </c>
      <c r="AK43" s="105">
        <f t="shared" si="16"/>
        <v>0</v>
      </c>
      <c r="AL43" s="375"/>
      <c r="AM43" s="162"/>
      <c r="AN43" s="426"/>
      <c r="AO43" s="175">
        <f t="shared" si="17"/>
        <v>-11</v>
      </c>
      <c r="AP43" s="245">
        <f t="shared" si="18"/>
        <v>0</v>
      </c>
      <c r="AQ43" s="5" cm="1">
        <f t="array" ref="AQ43">+_xlfn.IFS(AO43&gt;1,(AO43-AO44),AO43&lt;=1,(AO43))</f>
        <v>-11</v>
      </c>
      <c r="AR43" s="105">
        <f t="shared" si="19"/>
        <v>0</v>
      </c>
      <c r="AS43" s="5" cm="1">
        <f t="array" ref="AS43">+_xlfn.IFS(AO43&gt;1,(AO43-AO44),AO43&lt;=1,(AO43))</f>
        <v>-11</v>
      </c>
      <c r="AT43" s="105">
        <f t="shared" si="20"/>
        <v>0</v>
      </c>
      <c r="AU43" s="175"/>
      <c r="AV43" s="105"/>
      <c r="AW43" s="5"/>
      <c r="AX43" s="5"/>
      <c r="AY43" s="5"/>
      <c r="AZ43" s="175">
        <f t="shared" si="21"/>
        <v>-11</v>
      </c>
      <c r="BA43" s="105">
        <f t="shared" si="22"/>
        <v>0</v>
      </c>
      <c r="BB43" s="5" cm="1">
        <f t="array" ref="BB43">+_xlfn.IFS(AZ43&gt;1,(AZ43-AZ44),AZ43&lt;=1,(AZ43))</f>
        <v>-11</v>
      </c>
      <c r="BC43" s="105">
        <f t="shared" si="23"/>
        <v>0</v>
      </c>
      <c r="BD43" s="5" cm="1">
        <f t="array" ref="BD43">+_xlfn.IFS(AZ43&gt;1,(AZ43-AZ44),AZ43&lt;=1,(AZ43))</f>
        <v>-11</v>
      </c>
      <c r="BE43" s="105">
        <f t="shared" si="24"/>
        <v>0</v>
      </c>
      <c r="BF43" s="175">
        <f t="shared" si="25"/>
        <v>-11</v>
      </c>
      <c r="BG43" s="105">
        <f t="shared" si="26"/>
        <v>0</v>
      </c>
      <c r="BH43" s="5" cm="1">
        <f t="array" ref="BH43">+_xlfn.IFS(BF43&gt;1,(BF43-BF44),BF43&lt;=1,(BF43))</f>
        <v>-11</v>
      </c>
      <c r="BI43" s="105">
        <f t="shared" si="27"/>
        <v>0</v>
      </c>
      <c r="BJ43" s="5" cm="1">
        <f t="array" ref="BJ43">+_xlfn.IFS(BF43&gt;1,(BF43-BF44),BF43&lt;=1,(BF43))</f>
        <v>-11</v>
      </c>
      <c r="BK43" s="105">
        <f t="shared" si="28"/>
        <v>0</v>
      </c>
      <c r="BL43" s="175">
        <f t="shared" si="29"/>
        <v>-11</v>
      </c>
      <c r="BM43" s="105">
        <f t="shared" si="30"/>
        <v>0</v>
      </c>
      <c r="BN43" s="5" cm="1">
        <f t="array" ref="BN43">+_xlfn.IFS(BL43&gt;1,(BL43-BL44),BL43&lt;=1,(BL43))</f>
        <v>-11</v>
      </c>
      <c r="BO43" s="105">
        <f t="shared" si="31"/>
        <v>0</v>
      </c>
      <c r="BP43" s="5" cm="1">
        <f t="array" ref="BP43">+_xlfn.IFS(BL43&gt;1,(BL43-BL44),BL43&lt;=1,(BL43))</f>
        <v>-11</v>
      </c>
      <c r="BQ43" s="105">
        <f t="shared" si="32"/>
        <v>0</v>
      </c>
      <c r="BR43" s="162"/>
      <c r="BS43" s="162"/>
    </row>
    <row r="44" spans="1:71" s="116" customFormat="1" x14ac:dyDescent="0.35">
      <c r="A44" s="475">
        <v>33</v>
      </c>
      <c r="B44" s="88">
        <v>32</v>
      </c>
      <c r="C44" s="446"/>
      <c r="D44" s="434">
        <f t="shared" si="33"/>
        <v>0</v>
      </c>
      <c r="E44" s="5">
        <f t="shared" si="1"/>
        <v>0</v>
      </c>
      <c r="F44" s="352">
        <f t="shared" si="2"/>
        <v>0</v>
      </c>
      <c r="G44" s="5"/>
      <c r="H44" s="234">
        <f t="shared" ref="H44:H75" si="35">+$H$5-B44</f>
        <v>-12</v>
      </c>
      <c r="I44" s="105">
        <f t="shared" si="34"/>
        <v>0</v>
      </c>
      <c r="J44" s="5" cm="1">
        <f t="array" ref="J44">+_xlfn.IFS(H44&gt;1,(H44-H45),H44&lt;=1,(H44))</f>
        <v>-12</v>
      </c>
      <c r="K44" s="105">
        <f t="shared" si="3"/>
        <v>0</v>
      </c>
      <c r="L44" s="5" cm="1">
        <f t="array" ref="L44">+_xlfn.IFS(H44&gt;1,(H44-H45),H44&lt;=1,(H44))</f>
        <v>-12</v>
      </c>
      <c r="M44" s="105">
        <f t="shared" si="4"/>
        <v>0</v>
      </c>
      <c r="N44"/>
      <c r="O44" s="1"/>
      <c r="P44" s="1"/>
      <c r="Q44"/>
      <c r="R44"/>
      <c r="S44"/>
      <c r="T44" s="175">
        <f t="shared" si="5"/>
        <v>-12</v>
      </c>
      <c r="U44" s="105">
        <f t="shared" si="6"/>
        <v>0</v>
      </c>
      <c r="V44" s="5" cm="1">
        <f t="array" ref="V44">+_xlfn.IFS(T44&gt;1,(T44-T45),T44&lt;=1,(T44))</f>
        <v>-12</v>
      </c>
      <c r="W44" s="105">
        <f t="shared" si="7"/>
        <v>0</v>
      </c>
      <c r="X44" s="5" cm="1">
        <f t="array" ref="X44">+_xlfn.IFS(T44&gt;1,(T44-T45),T44&lt;=1,(T44))</f>
        <v>-12</v>
      </c>
      <c r="Y44" s="105">
        <f t="shared" si="8"/>
        <v>0</v>
      </c>
      <c r="Z44" s="175">
        <f t="shared" si="9"/>
        <v>-12</v>
      </c>
      <c r="AA44" s="105">
        <f t="shared" si="10"/>
        <v>0</v>
      </c>
      <c r="AB44" s="5" cm="1">
        <f t="array" ref="AB44">+_xlfn.IFS(Z44&gt;1,(Z44-Z45),Z44&lt;=1,(Z44))</f>
        <v>-12</v>
      </c>
      <c r="AC44" s="105">
        <f t="shared" si="11"/>
        <v>0</v>
      </c>
      <c r="AD44" s="5" cm="1">
        <f t="array" ref="AD44">+_xlfn.IFS(Z44&gt;1,(Z44-Z45),Z44&lt;=1,(Z44))</f>
        <v>-12</v>
      </c>
      <c r="AE44" s="105">
        <f t="shared" si="12"/>
        <v>0</v>
      </c>
      <c r="AF44" s="175">
        <f t="shared" si="13"/>
        <v>-12</v>
      </c>
      <c r="AG44" s="105">
        <f t="shared" si="14"/>
        <v>0</v>
      </c>
      <c r="AH44" s="5" cm="1">
        <f t="array" ref="AH44">+_xlfn.IFS(AF44&gt;1,(AF44-AF45),AF44&lt;=1,(AF44))</f>
        <v>-12</v>
      </c>
      <c r="AI44" s="105">
        <f t="shared" si="15"/>
        <v>0</v>
      </c>
      <c r="AJ44" s="5" cm="1">
        <f t="array" ref="AJ44">+_xlfn.IFS(AF44&gt;1,(AF44-AF45),AF44&lt;=1,(AF44))</f>
        <v>-12</v>
      </c>
      <c r="AK44" s="105">
        <f t="shared" si="16"/>
        <v>0</v>
      </c>
      <c r="AL44" s="375"/>
      <c r="AM44" s="162"/>
      <c r="AN44" s="427"/>
      <c r="AO44" s="175">
        <f t="shared" si="17"/>
        <v>-12</v>
      </c>
      <c r="AP44" s="245">
        <f t="shared" si="18"/>
        <v>0</v>
      </c>
      <c r="AQ44" s="5" cm="1">
        <f t="array" ref="AQ44">+_xlfn.IFS(AO44&gt;1,(AO44-AO45),AO44&lt;=1,(AO44))</f>
        <v>-12</v>
      </c>
      <c r="AR44" s="105">
        <f t="shared" si="19"/>
        <v>0</v>
      </c>
      <c r="AS44" s="5" cm="1">
        <f t="array" ref="AS44">+_xlfn.IFS(AO44&gt;1,(AO44-AO45),AO44&lt;=1,(AO44))</f>
        <v>-12</v>
      </c>
      <c r="AT44" s="105">
        <f t="shared" si="20"/>
        <v>0</v>
      </c>
      <c r="AU44" s="175"/>
      <c r="AV44" s="105"/>
      <c r="AW44" s="5"/>
      <c r="AX44" s="5"/>
      <c r="AY44" s="5"/>
      <c r="AZ44" s="175">
        <f t="shared" si="21"/>
        <v>-12</v>
      </c>
      <c r="BA44" s="105">
        <f t="shared" si="22"/>
        <v>0</v>
      </c>
      <c r="BB44" s="5" cm="1">
        <f t="array" ref="BB44">+_xlfn.IFS(AZ44&gt;1,(AZ44-AZ45),AZ44&lt;=1,(AZ44))</f>
        <v>-12</v>
      </c>
      <c r="BC44" s="105">
        <f t="shared" si="23"/>
        <v>0</v>
      </c>
      <c r="BD44" s="5" cm="1">
        <f t="array" ref="BD44">+_xlfn.IFS(AZ44&gt;1,(AZ44-AZ45),AZ44&lt;=1,(AZ44))</f>
        <v>-12</v>
      </c>
      <c r="BE44" s="105">
        <f t="shared" si="24"/>
        <v>0</v>
      </c>
      <c r="BF44" s="175">
        <f t="shared" si="25"/>
        <v>-12</v>
      </c>
      <c r="BG44" s="105">
        <f t="shared" si="26"/>
        <v>0</v>
      </c>
      <c r="BH44" s="5" cm="1">
        <f t="array" ref="BH44">+_xlfn.IFS(BF44&gt;1,(BF44-BF45),BF44&lt;=1,(BF44))</f>
        <v>-12</v>
      </c>
      <c r="BI44" s="105">
        <f t="shared" si="27"/>
        <v>0</v>
      </c>
      <c r="BJ44" s="5" cm="1">
        <f t="array" ref="BJ44">+_xlfn.IFS(BF44&gt;1,(BF44-BF45),BF44&lt;=1,(BF44))</f>
        <v>-12</v>
      </c>
      <c r="BK44" s="105">
        <f t="shared" si="28"/>
        <v>0</v>
      </c>
      <c r="BL44" s="175">
        <f t="shared" si="29"/>
        <v>-12</v>
      </c>
      <c r="BM44" s="105">
        <f t="shared" si="30"/>
        <v>0</v>
      </c>
      <c r="BN44" s="5" cm="1">
        <f t="array" ref="BN44">+_xlfn.IFS(BL44&gt;1,(BL44-BL45),BL44&lt;=1,(BL44))</f>
        <v>-12</v>
      </c>
      <c r="BO44" s="105">
        <f t="shared" si="31"/>
        <v>0</v>
      </c>
      <c r="BP44" s="5" cm="1">
        <f t="array" ref="BP44">+_xlfn.IFS(BL44&gt;1,(BL44-BL45),BL44&lt;=1,(BL44))</f>
        <v>-12</v>
      </c>
      <c r="BQ44" s="105">
        <f t="shared" si="32"/>
        <v>0</v>
      </c>
      <c r="BR44" s="162"/>
      <c r="BS44" s="162"/>
    </row>
    <row r="45" spans="1:71" s="116" customFormat="1" x14ac:dyDescent="0.35">
      <c r="A45" s="79">
        <v>34</v>
      </c>
      <c r="B45" s="274">
        <v>33</v>
      </c>
      <c r="C45" s="445"/>
      <c r="D45" s="434">
        <f t="shared" si="33"/>
        <v>0</v>
      </c>
      <c r="E45" s="5">
        <f t="shared" si="1"/>
        <v>0</v>
      </c>
      <c r="F45" s="352">
        <f t="shared" si="2"/>
        <v>0</v>
      </c>
      <c r="G45" s="5"/>
      <c r="H45" s="234">
        <f t="shared" si="35"/>
        <v>-13</v>
      </c>
      <c r="I45" s="105">
        <f t="shared" si="34"/>
        <v>0</v>
      </c>
      <c r="J45" s="5" cm="1">
        <f t="array" ref="J45">+_xlfn.IFS(H45&gt;1,(H45-H46),H45&lt;=1,(H45))</f>
        <v>-13</v>
      </c>
      <c r="K45" s="105">
        <f t="shared" si="3"/>
        <v>0</v>
      </c>
      <c r="L45" s="5" cm="1">
        <f t="array" ref="L45">+_xlfn.IFS(H45&gt;1,(H45-H46),H45&lt;=1,(H45))</f>
        <v>-13</v>
      </c>
      <c r="M45" s="105">
        <f t="shared" si="4"/>
        <v>0</v>
      </c>
      <c r="N45"/>
      <c r="O45" s="1"/>
      <c r="P45" s="1"/>
      <c r="Q45"/>
      <c r="R45"/>
      <c r="S45"/>
      <c r="T45" s="175">
        <f t="shared" si="5"/>
        <v>-13</v>
      </c>
      <c r="U45" s="105">
        <f t="shared" si="6"/>
        <v>0</v>
      </c>
      <c r="V45" s="5" cm="1">
        <f t="array" ref="V45">+_xlfn.IFS(T45&gt;1,(T45-T46),T45&lt;=1,(T45))</f>
        <v>-13</v>
      </c>
      <c r="W45" s="105">
        <f t="shared" si="7"/>
        <v>0</v>
      </c>
      <c r="X45" s="5" cm="1">
        <f t="array" ref="X45">+_xlfn.IFS(T45&gt;1,(T45-T46),T45&lt;=1,(T45))</f>
        <v>-13</v>
      </c>
      <c r="Y45" s="105">
        <f t="shared" si="8"/>
        <v>0</v>
      </c>
      <c r="Z45" s="175">
        <f t="shared" si="9"/>
        <v>-13</v>
      </c>
      <c r="AA45" s="105">
        <f t="shared" si="10"/>
        <v>0</v>
      </c>
      <c r="AB45" s="5" cm="1">
        <f t="array" ref="AB45">+_xlfn.IFS(Z45&gt;1,(Z45-Z46),Z45&lt;=1,(Z45))</f>
        <v>-13</v>
      </c>
      <c r="AC45" s="105">
        <f t="shared" si="11"/>
        <v>0</v>
      </c>
      <c r="AD45" s="5" cm="1">
        <f t="array" ref="AD45">+_xlfn.IFS(Z45&gt;1,(Z45-Z46),Z45&lt;=1,(Z45))</f>
        <v>-13</v>
      </c>
      <c r="AE45" s="105">
        <f t="shared" si="12"/>
        <v>0</v>
      </c>
      <c r="AF45" s="175">
        <f t="shared" si="13"/>
        <v>-13</v>
      </c>
      <c r="AG45" s="105">
        <f t="shared" si="14"/>
        <v>0</v>
      </c>
      <c r="AH45" s="5" cm="1">
        <f t="array" ref="AH45">+_xlfn.IFS(AF45&gt;1,(AF45-AF46),AF45&lt;=1,(AF45))</f>
        <v>-13</v>
      </c>
      <c r="AI45" s="105">
        <f t="shared" si="15"/>
        <v>0</v>
      </c>
      <c r="AJ45" s="5" cm="1">
        <f t="array" ref="AJ45">+_xlfn.IFS(AF45&gt;1,(AF45-AF46),AF45&lt;=1,(AF45))</f>
        <v>-13</v>
      </c>
      <c r="AK45" s="105">
        <f t="shared" si="16"/>
        <v>0</v>
      </c>
      <c r="AL45" s="375"/>
      <c r="AM45" s="162"/>
      <c r="AN45" s="426"/>
      <c r="AO45" s="175">
        <f t="shared" si="17"/>
        <v>-13</v>
      </c>
      <c r="AP45" s="245">
        <f t="shared" si="18"/>
        <v>0</v>
      </c>
      <c r="AQ45" s="5" cm="1">
        <f t="array" ref="AQ45">+_xlfn.IFS(AO45&gt;1,(AO45-AO46),AO45&lt;=1,(AO45))</f>
        <v>-13</v>
      </c>
      <c r="AR45" s="105">
        <f t="shared" si="19"/>
        <v>0</v>
      </c>
      <c r="AS45" s="5" cm="1">
        <f t="array" ref="AS45">+_xlfn.IFS(AO45&gt;1,(AO45-AO46),AO45&lt;=1,(AO45))</f>
        <v>-13</v>
      </c>
      <c r="AT45" s="105">
        <f t="shared" si="20"/>
        <v>0</v>
      </c>
      <c r="AU45" s="175"/>
      <c r="AV45" s="105"/>
      <c r="AW45" s="5"/>
      <c r="AX45" s="5"/>
      <c r="AY45" s="5"/>
      <c r="AZ45" s="175">
        <f t="shared" si="21"/>
        <v>-13</v>
      </c>
      <c r="BA45" s="105">
        <f t="shared" si="22"/>
        <v>0</v>
      </c>
      <c r="BB45" s="5" cm="1">
        <f t="array" ref="BB45">+_xlfn.IFS(AZ45&gt;1,(AZ45-AZ46),AZ45&lt;=1,(AZ45))</f>
        <v>-13</v>
      </c>
      <c r="BC45" s="105">
        <f t="shared" si="23"/>
        <v>0</v>
      </c>
      <c r="BD45" s="5" cm="1">
        <f t="array" ref="BD45">+_xlfn.IFS(AZ45&gt;1,(AZ45-AZ46),AZ45&lt;=1,(AZ45))</f>
        <v>-13</v>
      </c>
      <c r="BE45" s="105">
        <f t="shared" si="24"/>
        <v>0</v>
      </c>
      <c r="BF45" s="175">
        <f t="shared" si="25"/>
        <v>-13</v>
      </c>
      <c r="BG45" s="105">
        <f t="shared" si="26"/>
        <v>0</v>
      </c>
      <c r="BH45" s="5" cm="1">
        <f t="array" ref="BH45">+_xlfn.IFS(BF45&gt;1,(BF45-BF46),BF45&lt;=1,(BF45))</f>
        <v>-13</v>
      </c>
      <c r="BI45" s="105">
        <f t="shared" si="27"/>
        <v>0</v>
      </c>
      <c r="BJ45" s="5" cm="1">
        <f t="array" ref="BJ45">+_xlfn.IFS(BF45&gt;1,(BF45-BF46),BF45&lt;=1,(BF45))</f>
        <v>-13</v>
      </c>
      <c r="BK45" s="105">
        <f t="shared" si="28"/>
        <v>0</v>
      </c>
      <c r="BL45" s="175">
        <f t="shared" si="29"/>
        <v>-13</v>
      </c>
      <c r="BM45" s="105">
        <f t="shared" si="30"/>
        <v>0</v>
      </c>
      <c r="BN45" s="5" cm="1">
        <f t="array" ref="BN45">+_xlfn.IFS(BL45&gt;1,(BL45-BL46),BL45&lt;=1,(BL45))</f>
        <v>-13</v>
      </c>
      <c r="BO45" s="105">
        <f t="shared" si="31"/>
        <v>0</v>
      </c>
      <c r="BP45" s="5" cm="1">
        <f t="array" ref="BP45">+_xlfn.IFS(BL45&gt;1,(BL45-BL46),BL45&lt;=1,(BL45))</f>
        <v>-13</v>
      </c>
      <c r="BQ45" s="105">
        <f t="shared" si="32"/>
        <v>0</v>
      </c>
      <c r="BR45" s="162"/>
      <c r="BS45" s="162"/>
    </row>
    <row r="46" spans="1:71" s="82" customFormat="1" ht="21" x14ac:dyDescent="0.5">
      <c r="A46" s="79">
        <v>35</v>
      </c>
      <c r="B46" s="275">
        <v>34</v>
      </c>
      <c r="C46" s="448"/>
      <c r="D46" s="434">
        <f t="shared" si="33"/>
        <v>0</v>
      </c>
      <c r="E46" s="5">
        <f t="shared" si="1"/>
        <v>0</v>
      </c>
      <c r="F46" s="352">
        <f t="shared" si="2"/>
        <v>0</v>
      </c>
      <c r="G46" s="5"/>
      <c r="H46" s="234">
        <f t="shared" si="35"/>
        <v>-14</v>
      </c>
      <c r="I46" s="105">
        <f t="shared" si="34"/>
        <v>0</v>
      </c>
      <c r="J46" s="5" cm="1">
        <f t="array" ref="J46">+_xlfn.IFS(H46&gt;1,(H46-H47),H46&lt;=1,(H46))</f>
        <v>-14</v>
      </c>
      <c r="K46" s="105">
        <f t="shared" si="3"/>
        <v>0</v>
      </c>
      <c r="L46" s="5" cm="1">
        <f t="array" ref="L46">+_xlfn.IFS(H46&gt;1,(H46-H47),H46&lt;=1,(H46))</f>
        <v>-14</v>
      </c>
      <c r="M46" s="105">
        <f t="shared" si="4"/>
        <v>0</v>
      </c>
      <c r="N46"/>
      <c r="O46" s="1"/>
      <c r="P46" s="1"/>
      <c r="Q46"/>
      <c r="R46"/>
      <c r="S46"/>
      <c r="T46" s="175">
        <f t="shared" si="5"/>
        <v>-14</v>
      </c>
      <c r="U46" s="105">
        <f t="shared" si="6"/>
        <v>0</v>
      </c>
      <c r="V46" s="5" cm="1">
        <f t="array" ref="V46">+_xlfn.IFS(T46&gt;1,(T46-T47),T46&lt;=1,(T46))</f>
        <v>-14</v>
      </c>
      <c r="W46" s="105">
        <f t="shared" si="7"/>
        <v>0</v>
      </c>
      <c r="X46" s="5" cm="1">
        <f t="array" ref="X46">+_xlfn.IFS(T46&gt;1,(T46-T47),T46&lt;=1,(T46))</f>
        <v>-14</v>
      </c>
      <c r="Y46" s="105">
        <f t="shared" si="8"/>
        <v>0</v>
      </c>
      <c r="Z46" s="175">
        <f t="shared" si="9"/>
        <v>-14</v>
      </c>
      <c r="AA46" s="105">
        <f t="shared" si="10"/>
        <v>0</v>
      </c>
      <c r="AB46" s="5" cm="1">
        <f t="array" ref="AB46">+_xlfn.IFS(Z46&gt;1,(Z46-Z47),Z46&lt;=1,(Z46))</f>
        <v>-14</v>
      </c>
      <c r="AC46" s="105">
        <f t="shared" si="11"/>
        <v>0</v>
      </c>
      <c r="AD46" s="5" cm="1">
        <f t="array" ref="AD46">+_xlfn.IFS(Z46&gt;1,(Z46-Z47),Z46&lt;=1,(Z46))</f>
        <v>-14</v>
      </c>
      <c r="AE46" s="105">
        <f t="shared" si="12"/>
        <v>0</v>
      </c>
      <c r="AF46" s="175">
        <f t="shared" si="13"/>
        <v>-14</v>
      </c>
      <c r="AG46" s="105">
        <f t="shared" si="14"/>
        <v>0</v>
      </c>
      <c r="AH46" s="5" cm="1">
        <f t="array" ref="AH46">+_xlfn.IFS(AF46&gt;1,(AF46-AF47),AF46&lt;=1,(AF46))</f>
        <v>-14</v>
      </c>
      <c r="AI46" s="105">
        <f t="shared" si="15"/>
        <v>0</v>
      </c>
      <c r="AJ46" s="5" cm="1">
        <f t="array" ref="AJ46">+_xlfn.IFS(AF46&gt;1,(AF46-AF47),AF46&lt;=1,(AF46))</f>
        <v>-14</v>
      </c>
      <c r="AK46" s="105">
        <f t="shared" si="16"/>
        <v>0</v>
      </c>
      <c r="AL46" s="127"/>
      <c r="AN46" s="126"/>
      <c r="AO46" s="175">
        <f t="shared" si="17"/>
        <v>-14</v>
      </c>
      <c r="AP46" s="245">
        <f t="shared" si="18"/>
        <v>0</v>
      </c>
      <c r="AQ46" s="5" cm="1">
        <f t="array" ref="AQ46">+_xlfn.IFS(AO46&gt;1,(AO46-AO47),AO46&lt;=1,(AO46))</f>
        <v>-14</v>
      </c>
      <c r="AR46" s="105">
        <f t="shared" si="19"/>
        <v>0</v>
      </c>
      <c r="AS46" s="5" cm="1">
        <f t="array" ref="AS46">+_xlfn.IFS(AO46&gt;1,(AO46-AO47),AO46&lt;=1,(AO46))</f>
        <v>-14</v>
      </c>
      <c r="AT46" s="105">
        <f t="shared" si="20"/>
        <v>0</v>
      </c>
      <c r="AU46" s="175"/>
      <c r="AV46" s="105"/>
      <c r="AW46" s="5"/>
      <c r="AX46" s="5"/>
      <c r="AY46" s="5"/>
      <c r="AZ46" s="175">
        <f t="shared" si="21"/>
        <v>-14</v>
      </c>
      <c r="BA46" s="105">
        <f t="shared" si="22"/>
        <v>0</v>
      </c>
      <c r="BB46" s="5" cm="1">
        <f t="array" ref="BB46">+_xlfn.IFS(AZ46&gt;1,(AZ46-AZ47),AZ46&lt;=1,(AZ46))</f>
        <v>-14</v>
      </c>
      <c r="BC46" s="105">
        <f t="shared" si="23"/>
        <v>0</v>
      </c>
      <c r="BD46" s="5" cm="1">
        <f t="array" ref="BD46">+_xlfn.IFS(AZ46&gt;1,(AZ46-AZ47),AZ46&lt;=1,(AZ46))</f>
        <v>-14</v>
      </c>
      <c r="BE46" s="105">
        <f t="shared" si="24"/>
        <v>0</v>
      </c>
      <c r="BF46" s="175">
        <f t="shared" si="25"/>
        <v>-14</v>
      </c>
      <c r="BG46" s="105">
        <f t="shared" si="26"/>
        <v>0</v>
      </c>
      <c r="BH46" s="5" cm="1">
        <f t="array" ref="BH46">+_xlfn.IFS(BF46&gt;1,(BF46-BF47),BF46&lt;=1,(BF46))</f>
        <v>-14</v>
      </c>
      <c r="BI46" s="105">
        <f t="shared" si="27"/>
        <v>0</v>
      </c>
      <c r="BJ46" s="5" cm="1">
        <f t="array" ref="BJ46">+_xlfn.IFS(BF46&gt;1,(BF46-BF47),BF46&lt;=1,(BF46))</f>
        <v>-14</v>
      </c>
      <c r="BK46" s="105">
        <f t="shared" si="28"/>
        <v>0</v>
      </c>
      <c r="BL46" s="175">
        <f t="shared" si="29"/>
        <v>-14</v>
      </c>
      <c r="BM46" s="105">
        <f t="shared" si="30"/>
        <v>0</v>
      </c>
      <c r="BN46" s="5" cm="1">
        <f t="array" ref="BN46">+_xlfn.IFS(BL46&gt;1,(BL46-BL47),BL46&lt;=1,(BL46))</f>
        <v>-14</v>
      </c>
      <c r="BO46" s="105">
        <f t="shared" si="31"/>
        <v>0</v>
      </c>
      <c r="BP46" s="5" cm="1">
        <f t="array" ref="BP46">+_xlfn.IFS(BL46&gt;1,(BL46-BL47),BL46&lt;=1,(BL46))</f>
        <v>-14</v>
      </c>
      <c r="BQ46" s="105">
        <f t="shared" si="32"/>
        <v>0</v>
      </c>
    </row>
    <row r="47" spans="1:71" s="77" customFormat="1" ht="18.5" x14ac:dyDescent="0.45">
      <c r="A47" s="475">
        <v>36</v>
      </c>
      <c r="B47" s="88">
        <v>35</v>
      </c>
      <c r="C47" s="438"/>
      <c r="D47" s="434">
        <f t="shared" si="33"/>
        <v>0</v>
      </c>
      <c r="E47" s="5">
        <f t="shared" si="1"/>
        <v>0</v>
      </c>
      <c r="F47" s="352">
        <f t="shared" si="2"/>
        <v>0</v>
      </c>
      <c r="G47" s="5"/>
      <c r="H47" s="234">
        <f t="shared" si="35"/>
        <v>-15</v>
      </c>
      <c r="I47" s="105">
        <f t="shared" si="34"/>
        <v>0</v>
      </c>
      <c r="J47" s="5" cm="1">
        <f t="array" ref="J47">+_xlfn.IFS(H47&gt;1,(H47-H48),H47&lt;=1,(H47))</f>
        <v>-15</v>
      </c>
      <c r="K47" s="105">
        <f t="shared" si="3"/>
        <v>0</v>
      </c>
      <c r="L47" s="5" cm="1">
        <f t="array" ref="L47">+_xlfn.IFS(H47&gt;1,(H47-H48),H47&lt;=1,(H47))</f>
        <v>-15</v>
      </c>
      <c r="M47" s="105">
        <f t="shared" si="4"/>
        <v>0</v>
      </c>
      <c r="N47"/>
      <c r="O47" s="1"/>
      <c r="P47" s="1"/>
      <c r="Q47"/>
      <c r="R47"/>
      <c r="S47"/>
      <c r="T47" s="175">
        <f t="shared" si="5"/>
        <v>-15</v>
      </c>
      <c r="U47" s="105">
        <f t="shared" si="6"/>
        <v>0</v>
      </c>
      <c r="V47" s="5" cm="1">
        <f t="array" ref="V47">+_xlfn.IFS(T47&gt;1,(T47-T48),T47&lt;=1,(T47))</f>
        <v>-15</v>
      </c>
      <c r="W47" s="105">
        <f t="shared" si="7"/>
        <v>0</v>
      </c>
      <c r="X47" s="5" cm="1">
        <f t="array" ref="X47">+_xlfn.IFS(T47&gt;1,(T47-T48),T47&lt;=1,(T47))</f>
        <v>-15</v>
      </c>
      <c r="Y47" s="105">
        <f t="shared" si="8"/>
        <v>0</v>
      </c>
      <c r="Z47" s="175">
        <f t="shared" si="9"/>
        <v>-15</v>
      </c>
      <c r="AA47" s="105">
        <f t="shared" si="10"/>
        <v>0</v>
      </c>
      <c r="AB47" s="5" cm="1">
        <f t="array" ref="AB47">+_xlfn.IFS(Z47&gt;1,(Z47-Z48),Z47&lt;=1,(Z47))</f>
        <v>-15</v>
      </c>
      <c r="AC47" s="105">
        <f t="shared" si="11"/>
        <v>0</v>
      </c>
      <c r="AD47" s="5" cm="1">
        <f t="array" ref="AD47">+_xlfn.IFS(Z47&gt;1,(Z47-Z48),Z47&lt;=1,(Z47))</f>
        <v>-15</v>
      </c>
      <c r="AE47" s="105">
        <f t="shared" si="12"/>
        <v>0</v>
      </c>
      <c r="AF47" s="175">
        <f t="shared" si="13"/>
        <v>-15</v>
      </c>
      <c r="AG47" s="105">
        <f t="shared" si="14"/>
        <v>0</v>
      </c>
      <c r="AH47" s="5" cm="1">
        <f t="array" ref="AH47">+_xlfn.IFS(AF47&gt;1,(AF47-AF48),AF47&lt;=1,(AF47))</f>
        <v>-15</v>
      </c>
      <c r="AI47" s="105">
        <f t="shared" si="15"/>
        <v>0</v>
      </c>
      <c r="AJ47" s="5" cm="1">
        <f t="array" ref="AJ47">+_xlfn.IFS(AF47&gt;1,(AF47-AF48),AF47&lt;=1,(AF47))</f>
        <v>-15</v>
      </c>
      <c r="AK47" s="105">
        <f t="shared" si="16"/>
        <v>0</v>
      </c>
      <c r="AL47" s="86"/>
      <c r="AM47" s="87"/>
      <c r="AN47" s="85"/>
      <c r="AO47" s="175">
        <f t="shared" si="17"/>
        <v>-15</v>
      </c>
      <c r="AP47" s="245">
        <f t="shared" si="18"/>
        <v>0</v>
      </c>
      <c r="AQ47" s="5" cm="1">
        <f t="array" ref="AQ47">+_xlfn.IFS(AO47&gt;1,(AO47-AO48),AO47&lt;=1,(AO47))</f>
        <v>-15</v>
      </c>
      <c r="AR47" s="105">
        <f t="shared" si="19"/>
        <v>0</v>
      </c>
      <c r="AS47" s="5" cm="1">
        <f t="array" ref="AS47">+_xlfn.IFS(AO47&gt;1,(AO47-AO48),AO47&lt;=1,(AO47))</f>
        <v>-15</v>
      </c>
      <c r="AT47" s="105">
        <f t="shared" si="20"/>
        <v>0</v>
      </c>
      <c r="AU47" s="175"/>
      <c r="AV47" s="105"/>
      <c r="AW47" s="5"/>
      <c r="AX47" s="5"/>
      <c r="AY47" s="5"/>
      <c r="AZ47" s="175">
        <f t="shared" si="21"/>
        <v>-15</v>
      </c>
      <c r="BA47" s="105">
        <f t="shared" si="22"/>
        <v>0</v>
      </c>
      <c r="BB47" s="5" cm="1">
        <f t="array" ref="BB47">+_xlfn.IFS(AZ47&gt;1,(AZ47-AZ48),AZ47&lt;=1,(AZ47))</f>
        <v>-15</v>
      </c>
      <c r="BC47" s="105">
        <f t="shared" si="23"/>
        <v>0</v>
      </c>
      <c r="BD47" s="5" cm="1">
        <f t="array" ref="BD47">+_xlfn.IFS(AZ47&gt;1,(AZ47-AZ48),AZ47&lt;=1,(AZ47))</f>
        <v>-15</v>
      </c>
      <c r="BE47" s="105">
        <f t="shared" si="24"/>
        <v>0</v>
      </c>
      <c r="BF47" s="175">
        <f t="shared" si="25"/>
        <v>-15</v>
      </c>
      <c r="BG47" s="105">
        <f t="shared" si="26"/>
        <v>0</v>
      </c>
      <c r="BH47" s="5" cm="1">
        <f t="array" ref="BH47">+_xlfn.IFS(BF47&gt;1,(BF47-BF48),BF47&lt;=1,(BF47))</f>
        <v>-15</v>
      </c>
      <c r="BI47" s="105">
        <f t="shared" si="27"/>
        <v>0</v>
      </c>
      <c r="BJ47" s="5" cm="1">
        <f t="array" ref="BJ47">+_xlfn.IFS(BF47&gt;1,(BF47-BF48),BF47&lt;=1,(BF47))</f>
        <v>-15</v>
      </c>
      <c r="BK47" s="105">
        <f t="shared" si="28"/>
        <v>0</v>
      </c>
      <c r="BL47" s="175">
        <f t="shared" si="29"/>
        <v>-15</v>
      </c>
      <c r="BM47" s="105">
        <f t="shared" si="30"/>
        <v>0</v>
      </c>
      <c r="BN47" s="5" cm="1">
        <f t="array" ref="BN47">+_xlfn.IFS(BL47&gt;1,(BL47-BL48),BL47&lt;=1,(BL47))</f>
        <v>-15</v>
      </c>
      <c r="BO47" s="105">
        <f t="shared" si="31"/>
        <v>0</v>
      </c>
      <c r="BP47" s="5" cm="1">
        <f t="array" ref="BP47">+_xlfn.IFS(BL47&gt;1,(BL47-BL48),BL47&lt;=1,(BL47))</f>
        <v>-15</v>
      </c>
      <c r="BQ47" s="105">
        <f t="shared" si="32"/>
        <v>0</v>
      </c>
    </row>
    <row r="48" spans="1:71" s="77" customFormat="1" x14ac:dyDescent="0.35">
      <c r="A48" s="79">
        <v>37</v>
      </c>
      <c r="B48" s="88">
        <v>36</v>
      </c>
      <c r="C48" s="438"/>
      <c r="D48" s="434">
        <f t="shared" si="33"/>
        <v>0</v>
      </c>
      <c r="E48" s="5">
        <f t="shared" si="1"/>
        <v>0</v>
      </c>
      <c r="F48" s="352">
        <f t="shared" si="2"/>
        <v>0</v>
      </c>
      <c r="G48" s="5"/>
      <c r="H48" s="234">
        <f t="shared" si="35"/>
        <v>-16</v>
      </c>
      <c r="I48" s="105">
        <f t="shared" si="34"/>
        <v>0</v>
      </c>
      <c r="J48" s="5" cm="1">
        <f t="array" ref="J48">+_xlfn.IFS(H48&gt;1,(H48-H49),H48&lt;=1,(H48))</f>
        <v>-16</v>
      </c>
      <c r="K48" s="105">
        <f t="shared" si="3"/>
        <v>0</v>
      </c>
      <c r="L48" s="5" cm="1">
        <f t="array" ref="L48">+_xlfn.IFS(H48&gt;1,(H48-H49),H48&lt;=1,(H48))</f>
        <v>-16</v>
      </c>
      <c r="M48" s="105">
        <f t="shared" si="4"/>
        <v>0</v>
      </c>
      <c r="N48"/>
      <c r="O48" s="1"/>
      <c r="P48" s="1"/>
      <c r="Q48"/>
      <c r="R48"/>
      <c r="S48"/>
      <c r="T48" s="175">
        <f t="shared" si="5"/>
        <v>-16</v>
      </c>
      <c r="U48" s="105">
        <f t="shared" si="6"/>
        <v>0</v>
      </c>
      <c r="V48" s="5" cm="1">
        <f t="array" ref="V48">+_xlfn.IFS(T48&gt;1,(T48-T49),T48&lt;=1,(T48))</f>
        <v>-16</v>
      </c>
      <c r="W48" s="105">
        <f t="shared" si="7"/>
        <v>0</v>
      </c>
      <c r="X48" s="5" cm="1">
        <f t="array" ref="X48">+_xlfn.IFS(T48&gt;1,(T48-T49),T48&lt;=1,(T48))</f>
        <v>-16</v>
      </c>
      <c r="Y48" s="105">
        <f t="shared" si="8"/>
        <v>0</v>
      </c>
      <c r="Z48" s="175">
        <f t="shared" si="9"/>
        <v>-16</v>
      </c>
      <c r="AA48" s="105">
        <f t="shared" si="10"/>
        <v>0</v>
      </c>
      <c r="AB48" s="5" cm="1">
        <f t="array" ref="AB48">+_xlfn.IFS(Z48&gt;1,(Z48-Z49),Z48&lt;=1,(Z48))</f>
        <v>-16</v>
      </c>
      <c r="AC48" s="105">
        <f t="shared" si="11"/>
        <v>0</v>
      </c>
      <c r="AD48" s="5" cm="1">
        <f t="array" ref="AD48">+_xlfn.IFS(Z48&gt;1,(Z48-Z49),Z48&lt;=1,(Z48))</f>
        <v>-16</v>
      </c>
      <c r="AE48" s="105">
        <f t="shared" si="12"/>
        <v>0</v>
      </c>
      <c r="AF48" s="175">
        <f t="shared" si="13"/>
        <v>-16</v>
      </c>
      <c r="AG48" s="105">
        <f t="shared" si="14"/>
        <v>0</v>
      </c>
      <c r="AH48" s="5" cm="1">
        <f t="array" ref="AH48">+_xlfn.IFS(AF48&gt;1,(AF48-AF49),AF48&lt;=1,(AF48))</f>
        <v>-16</v>
      </c>
      <c r="AI48" s="105">
        <f t="shared" si="15"/>
        <v>0</v>
      </c>
      <c r="AJ48" s="5" cm="1">
        <f t="array" ref="AJ48">+_xlfn.IFS(AF48&gt;1,(AF48-AF49),AF48&lt;=1,(AF48))</f>
        <v>-16</v>
      </c>
      <c r="AK48" s="105">
        <f t="shared" si="16"/>
        <v>0</v>
      </c>
      <c r="AL48" s="86"/>
      <c r="AM48" s="84"/>
      <c r="AN48" s="85"/>
      <c r="AO48" s="175">
        <f t="shared" si="17"/>
        <v>-16</v>
      </c>
      <c r="AP48" s="245">
        <f t="shared" si="18"/>
        <v>0</v>
      </c>
      <c r="AQ48" s="5" cm="1">
        <f t="array" ref="AQ48">+_xlfn.IFS(AO48&gt;1,(AO48-AO49),AO48&lt;=1,(AO48))</f>
        <v>-16</v>
      </c>
      <c r="AR48" s="105">
        <f t="shared" si="19"/>
        <v>0</v>
      </c>
      <c r="AS48" s="5" cm="1">
        <f t="array" ref="AS48">+_xlfn.IFS(AO48&gt;1,(AO48-AO49),AO48&lt;=1,(AO48))</f>
        <v>-16</v>
      </c>
      <c r="AT48" s="105">
        <f t="shared" si="20"/>
        <v>0</v>
      </c>
      <c r="AU48" s="175"/>
      <c r="AV48" s="105"/>
      <c r="AW48" s="5"/>
      <c r="AX48" s="5"/>
      <c r="AY48" s="5"/>
      <c r="AZ48" s="175">
        <f t="shared" si="21"/>
        <v>-16</v>
      </c>
      <c r="BA48" s="105">
        <f t="shared" si="22"/>
        <v>0</v>
      </c>
      <c r="BB48" s="5" cm="1">
        <f t="array" ref="BB48">+_xlfn.IFS(AZ48&gt;1,(AZ48-AZ49),AZ48&lt;=1,(AZ48))</f>
        <v>-16</v>
      </c>
      <c r="BC48" s="105">
        <f t="shared" si="23"/>
        <v>0</v>
      </c>
      <c r="BD48" s="5" cm="1">
        <f t="array" ref="BD48">+_xlfn.IFS(AZ48&gt;1,(AZ48-AZ49),AZ48&lt;=1,(AZ48))</f>
        <v>-16</v>
      </c>
      <c r="BE48" s="105">
        <f t="shared" si="24"/>
        <v>0</v>
      </c>
      <c r="BF48" s="175">
        <f t="shared" si="25"/>
        <v>-16</v>
      </c>
      <c r="BG48" s="105">
        <f t="shared" si="26"/>
        <v>0</v>
      </c>
      <c r="BH48" s="5" cm="1">
        <f t="array" ref="BH48">+_xlfn.IFS(BF48&gt;1,(BF48-BF49),BF48&lt;=1,(BF48))</f>
        <v>-16</v>
      </c>
      <c r="BI48" s="105">
        <f t="shared" si="27"/>
        <v>0</v>
      </c>
      <c r="BJ48" s="5" cm="1">
        <f t="array" ref="BJ48">+_xlfn.IFS(BF48&gt;1,(BF48-BF49),BF48&lt;=1,(BF48))</f>
        <v>-16</v>
      </c>
      <c r="BK48" s="105">
        <f t="shared" si="28"/>
        <v>0</v>
      </c>
      <c r="BL48" s="175">
        <f t="shared" si="29"/>
        <v>-16</v>
      </c>
      <c r="BM48" s="105">
        <f t="shared" si="30"/>
        <v>0</v>
      </c>
      <c r="BN48" s="5" cm="1">
        <f t="array" ref="BN48">+_xlfn.IFS(BL48&gt;1,(BL48-BL49),BL48&lt;=1,(BL48))</f>
        <v>-16</v>
      </c>
      <c r="BO48" s="105">
        <f t="shared" si="31"/>
        <v>0</v>
      </c>
      <c r="BP48" s="5" cm="1">
        <f t="array" ref="BP48">+_xlfn.IFS(BL48&gt;1,(BL48-BL49),BL48&lt;=1,(BL48))</f>
        <v>-16</v>
      </c>
      <c r="BQ48" s="105">
        <f t="shared" si="32"/>
        <v>0</v>
      </c>
    </row>
    <row r="49" spans="1:71" ht="18.5" x14ac:dyDescent="0.45">
      <c r="A49" s="79">
        <v>38</v>
      </c>
      <c r="B49" s="88">
        <v>37</v>
      </c>
      <c r="C49" s="443"/>
      <c r="D49" s="434">
        <f t="shared" si="33"/>
        <v>0</v>
      </c>
      <c r="E49" s="5">
        <f t="shared" si="1"/>
        <v>0</v>
      </c>
      <c r="F49" s="352">
        <f t="shared" si="2"/>
        <v>0</v>
      </c>
      <c r="G49" s="5"/>
      <c r="H49" s="234">
        <f t="shared" si="35"/>
        <v>-17</v>
      </c>
      <c r="I49" s="105">
        <f t="shared" si="34"/>
        <v>0</v>
      </c>
      <c r="J49" s="5" cm="1">
        <f t="array" ref="J49">+_xlfn.IFS(H49&gt;1,(H49-H50),H49&lt;=1,(H49))</f>
        <v>-17</v>
      </c>
      <c r="K49" s="105">
        <f t="shared" si="3"/>
        <v>0</v>
      </c>
      <c r="L49" s="5" cm="1">
        <f t="array" ref="L49">+_xlfn.IFS(H49&gt;1,(H49-H50),H49&lt;=1,(H49))</f>
        <v>-17</v>
      </c>
      <c r="M49" s="105">
        <f t="shared" si="4"/>
        <v>0</v>
      </c>
      <c r="O49" s="1"/>
      <c r="P49" s="1"/>
      <c r="T49" s="175">
        <f t="shared" si="5"/>
        <v>-17</v>
      </c>
      <c r="U49" s="105">
        <f t="shared" si="6"/>
        <v>0</v>
      </c>
      <c r="V49" s="5" cm="1">
        <f t="array" ref="V49">+_xlfn.IFS(T49&gt;1,(T49-T50),T49&lt;=1,(T49))</f>
        <v>-17</v>
      </c>
      <c r="W49" s="105">
        <f t="shared" si="7"/>
        <v>0</v>
      </c>
      <c r="X49" s="5" cm="1">
        <f t="array" ref="X49">+_xlfn.IFS(T49&gt;1,(T49-T50),T49&lt;=1,(T49))</f>
        <v>-17</v>
      </c>
      <c r="Y49" s="105">
        <f t="shared" si="8"/>
        <v>0</v>
      </c>
      <c r="Z49" s="175">
        <f t="shared" si="9"/>
        <v>-17</v>
      </c>
      <c r="AA49" s="105">
        <f t="shared" si="10"/>
        <v>0</v>
      </c>
      <c r="AB49" s="5" cm="1">
        <f t="array" ref="AB49">+_xlfn.IFS(Z49&gt;1,(Z49-Z50),Z49&lt;=1,(Z49))</f>
        <v>-17</v>
      </c>
      <c r="AC49" s="105">
        <f t="shared" si="11"/>
        <v>0</v>
      </c>
      <c r="AD49" s="5" cm="1">
        <f t="array" ref="AD49">+_xlfn.IFS(Z49&gt;1,(Z49-Z50),Z49&lt;=1,(Z49))</f>
        <v>-17</v>
      </c>
      <c r="AE49" s="105">
        <f t="shared" si="12"/>
        <v>0</v>
      </c>
      <c r="AF49" s="175">
        <f t="shared" si="13"/>
        <v>-17</v>
      </c>
      <c r="AG49" s="105">
        <f t="shared" si="14"/>
        <v>0</v>
      </c>
      <c r="AH49" s="5" cm="1">
        <f t="array" ref="AH49">+_xlfn.IFS(AF49&gt;1,(AF49-AF50),AF49&lt;=1,(AF49))</f>
        <v>-17</v>
      </c>
      <c r="AI49" s="105">
        <f t="shared" si="15"/>
        <v>0</v>
      </c>
      <c r="AJ49" s="5" cm="1">
        <f t="array" ref="AJ49">+_xlfn.IFS(AF49&gt;1,(AF49-AF50),AF49&lt;=1,(AF49))</f>
        <v>-17</v>
      </c>
      <c r="AK49" s="105">
        <f t="shared" si="16"/>
        <v>0</v>
      </c>
      <c r="AN49" s="424"/>
      <c r="AO49" s="175">
        <f t="shared" si="17"/>
        <v>-17</v>
      </c>
      <c r="AP49" s="245">
        <f t="shared" si="18"/>
        <v>0</v>
      </c>
      <c r="AQ49" s="5" cm="1">
        <f t="array" ref="AQ49">+_xlfn.IFS(AO49&gt;1,(AO49-AO50),AO49&lt;=1,(AO49))</f>
        <v>-17</v>
      </c>
      <c r="AR49" s="105">
        <f t="shared" si="19"/>
        <v>0</v>
      </c>
      <c r="AS49" s="5" cm="1">
        <f t="array" ref="AS49">+_xlfn.IFS(AO49&gt;1,(AO49-AO50),AO49&lt;=1,(AO49))</f>
        <v>-17</v>
      </c>
      <c r="AT49" s="105">
        <f t="shared" si="20"/>
        <v>0</v>
      </c>
      <c r="AU49" s="175"/>
      <c r="AV49" s="105"/>
      <c r="AW49" s="5"/>
      <c r="AX49" s="5"/>
      <c r="AY49" s="5"/>
      <c r="AZ49" s="175">
        <f t="shared" si="21"/>
        <v>-17</v>
      </c>
      <c r="BA49" s="105">
        <f t="shared" si="22"/>
        <v>0</v>
      </c>
      <c r="BB49" s="5" cm="1">
        <f t="array" ref="BB49">+_xlfn.IFS(AZ49&gt;1,(AZ49-AZ50),AZ49&lt;=1,(AZ49))</f>
        <v>-17</v>
      </c>
      <c r="BC49" s="105">
        <f t="shared" si="23"/>
        <v>0</v>
      </c>
      <c r="BD49" s="5" cm="1">
        <f t="array" ref="BD49">+_xlfn.IFS(AZ49&gt;1,(AZ49-AZ50),AZ49&lt;=1,(AZ49))</f>
        <v>-17</v>
      </c>
      <c r="BE49" s="105">
        <f t="shared" si="24"/>
        <v>0</v>
      </c>
      <c r="BF49" s="175">
        <f t="shared" si="25"/>
        <v>-17</v>
      </c>
      <c r="BG49" s="105">
        <f t="shared" si="26"/>
        <v>0</v>
      </c>
      <c r="BH49" s="5" cm="1">
        <f t="array" ref="BH49">+_xlfn.IFS(BF49&gt;1,(BF49-BF50),BF49&lt;=1,(BF49))</f>
        <v>-17</v>
      </c>
      <c r="BI49" s="105">
        <f t="shared" si="27"/>
        <v>0</v>
      </c>
      <c r="BJ49" s="5" cm="1">
        <f t="array" ref="BJ49">+_xlfn.IFS(BF49&gt;1,(BF49-BF50),BF49&lt;=1,(BF49))</f>
        <v>-17</v>
      </c>
      <c r="BK49" s="105">
        <f t="shared" si="28"/>
        <v>0</v>
      </c>
      <c r="BL49" s="175">
        <f t="shared" si="29"/>
        <v>-17</v>
      </c>
      <c r="BM49" s="105">
        <f t="shared" si="30"/>
        <v>0</v>
      </c>
      <c r="BN49" s="5" cm="1">
        <f t="array" ref="BN49">+_xlfn.IFS(BL49&gt;1,(BL49-BL50),BL49&lt;=1,(BL49))</f>
        <v>-17</v>
      </c>
      <c r="BO49" s="105">
        <f t="shared" si="31"/>
        <v>0</v>
      </c>
      <c r="BP49" s="5" cm="1">
        <f t="array" ref="BP49">+_xlfn.IFS(BL49&gt;1,(BL49-BL50),BL49&lt;=1,(BL49))</f>
        <v>-17</v>
      </c>
      <c r="BQ49" s="105">
        <f t="shared" si="32"/>
        <v>0</v>
      </c>
    </row>
    <row r="50" spans="1:71" ht="16" x14ac:dyDescent="0.4">
      <c r="A50" s="475">
        <v>39</v>
      </c>
      <c r="B50" s="88">
        <v>38</v>
      </c>
      <c r="C50" s="444"/>
      <c r="D50" s="434">
        <f t="shared" si="33"/>
        <v>0</v>
      </c>
      <c r="E50" s="5">
        <f t="shared" si="1"/>
        <v>0</v>
      </c>
      <c r="F50" s="352">
        <f t="shared" si="2"/>
        <v>0</v>
      </c>
      <c r="G50" s="5"/>
      <c r="H50" s="234">
        <f t="shared" si="35"/>
        <v>-18</v>
      </c>
      <c r="I50" s="105">
        <f t="shared" si="34"/>
        <v>0</v>
      </c>
      <c r="J50" s="5" cm="1">
        <f t="array" ref="J50">+_xlfn.IFS(H50&gt;1,(H50-H51),H50&lt;=1,(H50))</f>
        <v>-18</v>
      </c>
      <c r="K50" s="105">
        <f t="shared" si="3"/>
        <v>0</v>
      </c>
      <c r="L50" s="5" cm="1">
        <f t="array" ref="L50">+_xlfn.IFS(H50&gt;1,(H50-H51),H50&lt;=1,(H50))</f>
        <v>-18</v>
      </c>
      <c r="M50" s="105">
        <f t="shared" si="4"/>
        <v>0</v>
      </c>
      <c r="O50" s="1"/>
      <c r="P50" s="1"/>
      <c r="T50" s="175">
        <f t="shared" si="5"/>
        <v>-18</v>
      </c>
      <c r="U50" s="105">
        <f t="shared" si="6"/>
        <v>0</v>
      </c>
      <c r="V50" s="5" cm="1">
        <f t="array" ref="V50">+_xlfn.IFS(T50&gt;1,(T50-T51),T50&lt;=1,(T50))</f>
        <v>-18</v>
      </c>
      <c r="W50" s="105">
        <f t="shared" si="7"/>
        <v>0</v>
      </c>
      <c r="X50" s="5" cm="1">
        <f t="array" ref="X50">+_xlfn.IFS(T50&gt;1,(T50-T51),T50&lt;=1,(T50))</f>
        <v>-18</v>
      </c>
      <c r="Y50" s="105">
        <f t="shared" si="8"/>
        <v>0</v>
      </c>
      <c r="Z50" s="175">
        <f t="shared" si="9"/>
        <v>-18</v>
      </c>
      <c r="AA50" s="105">
        <f t="shared" si="10"/>
        <v>0</v>
      </c>
      <c r="AB50" s="5" cm="1">
        <f t="array" ref="AB50">+_xlfn.IFS(Z50&gt;1,(Z50-Z51),Z50&lt;=1,(Z50))</f>
        <v>-18</v>
      </c>
      <c r="AC50" s="105">
        <f t="shared" si="11"/>
        <v>0</v>
      </c>
      <c r="AD50" s="5" cm="1">
        <f t="array" ref="AD50">+_xlfn.IFS(Z50&gt;1,(Z50-Z51),Z50&lt;=1,(Z50))</f>
        <v>-18</v>
      </c>
      <c r="AE50" s="105">
        <f t="shared" si="12"/>
        <v>0</v>
      </c>
      <c r="AF50" s="175">
        <f t="shared" si="13"/>
        <v>-18</v>
      </c>
      <c r="AG50" s="105">
        <f t="shared" si="14"/>
        <v>0</v>
      </c>
      <c r="AH50" s="5" cm="1">
        <f t="array" ref="AH50">+_xlfn.IFS(AF50&gt;1,(AF50-AF51),AF50&lt;=1,(AF50))</f>
        <v>-18</v>
      </c>
      <c r="AI50" s="105">
        <f t="shared" si="15"/>
        <v>0</v>
      </c>
      <c r="AJ50" s="5" cm="1">
        <f t="array" ref="AJ50">+_xlfn.IFS(AF50&gt;1,(AF50-AF51),AF50&lt;=1,(AF50))</f>
        <v>-18</v>
      </c>
      <c r="AK50" s="105">
        <f t="shared" si="16"/>
        <v>0</v>
      </c>
      <c r="AN50" s="425"/>
      <c r="AO50" s="175">
        <f t="shared" si="17"/>
        <v>-18</v>
      </c>
      <c r="AP50" s="245">
        <f t="shared" si="18"/>
        <v>0</v>
      </c>
      <c r="AQ50" s="5" cm="1">
        <f t="array" ref="AQ50">+_xlfn.IFS(AO50&gt;1,(AO50-AO51),AO50&lt;=1,(AO50))</f>
        <v>-18</v>
      </c>
      <c r="AR50" s="105">
        <f t="shared" si="19"/>
        <v>0</v>
      </c>
      <c r="AS50" s="5" cm="1">
        <f t="array" ref="AS50">+_xlfn.IFS(AO50&gt;1,(AO50-AO51),AO50&lt;=1,(AO50))</f>
        <v>-18</v>
      </c>
      <c r="AT50" s="105">
        <f t="shared" si="20"/>
        <v>0</v>
      </c>
      <c r="AU50" s="175"/>
      <c r="AV50" s="105"/>
      <c r="AW50" s="5"/>
      <c r="AX50" s="5"/>
      <c r="AY50" s="5"/>
      <c r="AZ50" s="175">
        <f t="shared" si="21"/>
        <v>-18</v>
      </c>
      <c r="BA50" s="105">
        <f t="shared" si="22"/>
        <v>0</v>
      </c>
      <c r="BB50" s="5" cm="1">
        <f t="array" ref="BB50">+_xlfn.IFS(AZ50&gt;1,(AZ50-AZ51),AZ50&lt;=1,(AZ50))</f>
        <v>-18</v>
      </c>
      <c r="BC50" s="105">
        <f t="shared" si="23"/>
        <v>0</v>
      </c>
      <c r="BD50" s="5" cm="1">
        <f t="array" ref="BD50">+_xlfn.IFS(AZ50&gt;1,(AZ50-AZ51),AZ50&lt;=1,(AZ50))</f>
        <v>-18</v>
      </c>
      <c r="BE50" s="105">
        <f t="shared" si="24"/>
        <v>0</v>
      </c>
      <c r="BF50" s="175">
        <f t="shared" si="25"/>
        <v>-18</v>
      </c>
      <c r="BG50" s="105">
        <f t="shared" si="26"/>
        <v>0</v>
      </c>
      <c r="BH50" s="5" cm="1">
        <f t="array" ref="BH50">+_xlfn.IFS(BF50&gt;1,(BF50-BF51),BF50&lt;=1,(BF50))</f>
        <v>-18</v>
      </c>
      <c r="BI50" s="105">
        <f t="shared" si="27"/>
        <v>0</v>
      </c>
      <c r="BJ50" s="5" cm="1">
        <f t="array" ref="BJ50">+_xlfn.IFS(BF50&gt;1,(BF50-BF51),BF50&lt;=1,(BF50))</f>
        <v>-18</v>
      </c>
      <c r="BK50" s="105">
        <f t="shared" si="28"/>
        <v>0</v>
      </c>
      <c r="BL50" s="175">
        <f t="shared" si="29"/>
        <v>-18</v>
      </c>
      <c r="BM50" s="105">
        <f t="shared" si="30"/>
        <v>0</v>
      </c>
      <c r="BN50" s="5" cm="1">
        <f t="array" ref="BN50">+_xlfn.IFS(BL50&gt;1,(BL50-BL51),BL50&lt;=1,(BL50))</f>
        <v>-18</v>
      </c>
      <c r="BO50" s="105">
        <f t="shared" si="31"/>
        <v>0</v>
      </c>
      <c r="BP50" s="5" cm="1">
        <f t="array" ref="BP50">+_xlfn.IFS(BL50&gt;1,(BL50-BL51),BL50&lt;=1,(BL50))</f>
        <v>-18</v>
      </c>
      <c r="BQ50" s="105">
        <f t="shared" si="32"/>
        <v>0</v>
      </c>
    </row>
    <row r="51" spans="1:71" ht="16" x14ac:dyDescent="0.4">
      <c r="A51" s="79">
        <v>40</v>
      </c>
      <c r="B51" s="274">
        <v>39</v>
      </c>
      <c r="C51" s="444"/>
      <c r="D51" s="434">
        <f t="shared" si="33"/>
        <v>0</v>
      </c>
      <c r="E51" s="5">
        <f t="shared" si="1"/>
        <v>0</v>
      </c>
      <c r="F51" s="352">
        <f t="shared" si="2"/>
        <v>0</v>
      </c>
      <c r="G51" s="5"/>
      <c r="H51" s="234">
        <f t="shared" si="35"/>
        <v>-19</v>
      </c>
      <c r="I51" s="105">
        <f t="shared" si="34"/>
        <v>0</v>
      </c>
      <c r="J51" s="5" cm="1">
        <f t="array" ref="J51">+_xlfn.IFS(H51&gt;1,(H51-H52),H51&lt;=1,(H51))</f>
        <v>-19</v>
      </c>
      <c r="K51" s="105">
        <f t="shared" si="3"/>
        <v>0</v>
      </c>
      <c r="L51" s="5" cm="1">
        <f t="array" ref="L51">+_xlfn.IFS(H51&gt;1,(H51-H52),H51&lt;=1,(H51))</f>
        <v>-19</v>
      </c>
      <c r="M51" s="105">
        <f t="shared" si="4"/>
        <v>0</v>
      </c>
      <c r="O51" s="1"/>
      <c r="P51" s="1"/>
      <c r="T51" s="175">
        <f t="shared" si="5"/>
        <v>-19</v>
      </c>
      <c r="U51" s="105">
        <f t="shared" si="6"/>
        <v>0</v>
      </c>
      <c r="V51" s="5" cm="1">
        <f t="array" ref="V51">+_xlfn.IFS(T51&gt;1,(T51-T52),T51&lt;=1,(T51))</f>
        <v>-19</v>
      </c>
      <c r="W51" s="105">
        <f t="shared" si="7"/>
        <v>0</v>
      </c>
      <c r="X51" s="5" cm="1">
        <f t="array" ref="X51">+_xlfn.IFS(T51&gt;1,(T51-T52),T51&lt;=1,(T51))</f>
        <v>-19</v>
      </c>
      <c r="Y51" s="105">
        <f t="shared" si="8"/>
        <v>0</v>
      </c>
      <c r="Z51" s="175">
        <f t="shared" si="9"/>
        <v>-19</v>
      </c>
      <c r="AA51" s="105">
        <f t="shared" si="10"/>
        <v>0</v>
      </c>
      <c r="AB51" s="5" cm="1">
        <f t="array" ref="AB51">+_xlfn.IFS(Z51&gt;1,(Z51-Z52),Z51&lt;=1,(Z51))</f>
        <v>-19</v>
      </c>
      <c r="AC51" s="105">
        <f t="shared" si="11"/>
        <v>0</v>
      </c>
      <c r="AD51" s="5" cm="1">
        <f t="array" ref="AD51">+_xlfn.IFS(Z51&gt;1,(Z51-Z52),Z51&lt;=1,(Z51))</f>
        <v>-19</v>
      </c>
      <c r="AE51" s="105">
        <f t="shared" si="12"/>
        <v>0</v>
      </c>
      <c r="AF51" s="175">
        <f t="shared" si="13"/>
        <v>-19</v>
      </c>
      <c r="AG51" s="105">
        <f t="shared" si="14"/>
        <v>0</v>
      </c>
      <c r="AH51" s="5" cm="1">
        <f t="array" ref="AH51">+_xlfn.IFS(AF51&gt;1,(AF51-AF52),AF51&lt;=1,(AF51))</f>
        <v>-19</v>
      </c>
      <c r="AI51" s="105">
        <f t="shared" si="15"/>
        <v>0</v>
      </c>
      <c r="AJ51" s="5" cm="1">
        <f t="array" ref="AJ51">+_xlfn.IFS(AF51&gt;1,(AF51-AF52),AF51&lt;=1,(AF51))</f>
        <v>-19</v>
      </c>
      <c r="AK51" s="105">
        <f t="shared" si="16"/>
        <v>0</v>
      </c>
      <c r="AN51" s="425"/>
      <c r="AO51" s="175">
        <f t="shared" si="17"/>
        <v>-19</v>
      </c>
      <c r="AP51" s="245">
        <f t="shared" si="18"/>
        <v>0</v>
      </c>
      <c r="AQ51" s="5" cm="1">
        <f t="array" ref="AQ51">+_xlfn.IFS(AO51&gt;1,(AO51-AO52),AO51&lt;=1,(AO51))</f>
        <v>-19</v>
      </c>
      <c r="AR51" s="105">
        <f t="shared" si="19"/>
        <v>0</v>
      </c>
      <c r="AS51" s="5" cm="1">
        <f t="array" ref="AS51">+_xlfn.IFS(AO51&gt;1,(AO51-AO52),AO51&lt;=1,(AO51))</f>
        <v>-19</v>
      </c>
      <c r="AT51" s="105">
        <f t="shared" si="20"/>
        <v>0</v>
      </c>
      <c r="AU51" s="175"/>
      <c r="AV51" s="105"/>
      <c r="AW51" s="5"/>
      <c r="AX51" s="5"/>
      <c r="AY51" s="5"/>
      <c r="AZ51" s="175">
        <f t="shared" si="21"/>
        <v>-19</v>
      </c>
      <c r="BA51" s="105">
        <f t="shared" si="22"/>
        <v>0</v>
      </c>
      <c r="BB51" s="5" cm="1">
        <f t="array" ref="BB51">+_xlfn.IFS(AZ51&gt;1,(AZ51-AZ52),AZ51&lt;=1,(AZ51))</f>
        <v>-19</v>
      </c>
      <c r="BC51" s="105">
        <f t="shared" si="23"/>
        <v>0</v>
      </c>
      <c r="BD51" s="5" cm="1">
        <f t="array" ref="BD51">+_xlfn.IFS(AZ51&gt;1,(AZ51-AZ52),AZ51&lt;=1,(AZ51))</f>
        <v>-19</v>
      </c>
      <c r="BE51" s="105">
        <f t="shared" si="24"/>
        <v>0</v>
      </c>
      <c r="BF51" s="175">
        <f t="shared" si="25"/>
        <v>-19</v>
      </c>
      <c r="BG51" s="105">
        <f t="shared" si="26"/>
        <v>0</v>
      </c>
      <c r="BH51" s="5" cm="1">
        <f t="array" ref="BH51">+_xlfn.IFS(BF51&gt;1,(BF51-BF52),BF51&lt;=1,(BF51))</f>
        <v>-19</v>
      </c>
      <c r="BI51" s="105">
        <f t="shared" si="27"/>
        <v>0</v>
      </c>
      <c r="BJ51" s="5" cm="1">
        <f t="array" ref="BJ51">+_xlfn.IFS(BF51&gt;1,(BF51-BF52),BF51&lt;=1,(BF51))</f>
        <v>-19</v>
      </c>
      <c r="BK51" s="105">
        <f t="shared" si="28"/>
        <v>0</v>
      </c>
      <c r="BL51" s="175">
        <f t="shared" si="29"/>
        <v>-19</v>
      </c>
      <c r="BM51" s="105">
        <f t="shared" si="30"/>
        <v>0</v>
      </c>
      <c r="BN51" s="5" cm="1">
        <f t="array" ref="BN51">+_xlfn.IFS(BL51&gt;1,(BL51-BL52),BL51&lt;=1,(BL51))</f>
        <v>-19</v>
      </c>
      <c r="BO51" s="105">
        <f t="shared" si="31"/>
        <v>0</v>
      </c>
      <c r="BP51" s="5" cm="1">
        <f t="array" ref="BP51">+_xlfn.IFS(BL51&gt;1,(BL51-BL52),BL51&lt;=1,(BL51))</f>
        <v>-19</v>
      </c>
      <c r="BQ51" s="105">
        <f t="shared" si="32"/>
        <v>0</v>
      </c>
    </row>
    <row r="52" spans="1:71" ht="16" x14ac:dyDescent="0.4">
      <c r="A52" s="79">
        <v>41</v>
      </c>
      <c r="B52" s="275">
        <v>40</v>
      </c>
      <c r="C52" s="444"/>
      <c r="D52" s="434">
        <f t="shared" si="33"/>
        <v>0</v>
      </c>
      <c r="E52" s="5">
        <f t="shared" si="1"/>
        <v>0</v>
      </c>
      <c r="F52" s="352">
        <f t="shared" si="2"/>
        <v>0</v>
      </c>
      <c r="G52" s="5"/>
      <c r="H52" s="234">
        <f t="shared" si="35"/>
        <v>-20</v>
      </c>
      <c r="I52" s="105">
        <f t="shared" si="34"/>
        <v>0</v>
      </c>
      <c r="J52" s="5" cm="1">
        <f t="array" ref="J52">+_xlfn.IFS(H52&gt;1,(H52-H53),H52&lt;=1,(H52))</f>
        <v>-20</v>
      </c>
      <c r="K52" s="105">
        <f t="shared" si="3"/>
        <v>0</v>
      </c>
      <c r="L52" s="5" cm="1">
        <f t="array" ref="L52">+_xlfn.IFS(H52&gt;1,(H52-H53),H52&lt;=1,(H52))</f>
        <v>-20</v>
      </c>
      <c r="M52" s="105">
        <f t="shared" si="4"/>
        <v>0</v>
      </c>
      <c r="O52" s="1"/>
      <c r="P52" s="1"/>
      <c r="T52" s="175">
        <f t="shared" si="5"/>
        <v>-20</v>
      </c>
      <c r="U52" s="105">
        <f t="shared" si="6"/>
        <v>0</v>
      </c>
      <c r="V52" s="5" cm="1">
        <f t="array" ref="V52">+_xlfn.IFS(T52&gt;1,(T52-T53),T52&lt;=1,(T52))</f>
        <v>-20</v>
      </c>
      <c r="W52" s="105">
        <f t="shared" si="7"/>
        <v>0</v>
      </c>
      <c r="X52" s="5" cm="1">
        <f t="array" ref="X52">+_xlfn.IFS(T52&gt;1,(T52-T53),T52&lt;=1,(T52))</f>
        <v>-20</v>
      </c>
      <c r="Y52" s="105">
        <f t="shared" si="8"/>
        <v>0</v>
      </c>
      <c r="Z52" s="175">
        <f t="shared" si="9"/>
        <v>-20</v>
      </c>
      <c r="AA52" s="105">
        <f t="shared" si="10"/>
        <v>0</v>
      </c>
      <c r="AB52" s="5" cm="1">
        <f t="array" ref="AB52">+_xlfn.IFS(Z52&gt;1,(Z52-Z53),Z52&lt;=1,(Z52))</f>
        <v>-20</v>
      </c>
      <c r="AC52" s="105">
        <f t="shared" si="11"/>
        <v>0</v>
      </c>
      <c r="AD52" s="5" cm="1">
        <f t="array" ref="AD52">+_xlfn.IFS(Z52&gt;1,(Z52-Z53),Z52&lt;=1,(Z52))</f>
        <v>-20</v>
      </c>
      <c r="AE52" s="105">
        <f t="shared" si="12"/>
        <v>0</v>
      </c>
      <c r="AF52" s="175">
        <f t="shared" si="13"/>
        <v>-20</v>
      </c>
      <c r="AG52" s="105">
        <f t="shared" si="14"/>
        <v>0</v>
      </c>
      <c r="AH52" s="5" cm="1">
        <f t="array" ref="AH52">+_xlfn.IFS(AF52&gt;1,(AF52-AF53),AF52&lt;=1,(AF52))</f>
        <v>-20</v>
      </c>
      <c r="AI52" s="105">
        <f t="shared" si="15"/>
        <v>0</v>
      </c>
      <c r="AJ52" s="5" cm="1">
        <f t="array" ref="AJ52">+_xlfn.IFS(AF52&gt;1,(AF52-AF53),AF52&lt;=1,(AF52))</f>
        <v>-20</v>
      </c>
      <c r="AK52" s="105">
        <f t="shared" si="16"/>
        <v>0</v>
      </c>
      <c r="AN52" s="425"/>
      <c r="AO52" s="175">
        <f t="shared" si="17"/>
        <v>-20</v>
      </c>
      <c r="AP52" s="245">
        <f t="shared" si="18"/>
        <v>0</v>
      </c>
      <c r="AQ52" s="5" cm="1">
        <f t="array" ref="AQ52">+_xlfn.IFS(AO52&gt;1,(AO52-AO53),AO52&lt;=1,(AO52))</f>
        <v>-20</v>
      </c>
      <c r="AR52" s="105">
        <f t="shared" si="19"/>
        <v>0</v>
      </c>
      <c r="AS52" s="5" cm="1">
        <f t="array" ref="AS52">+_xlfn.IFS(AO52&gt;1,(AO52-AO53),AO52&lt;=1,(AO52))</f>
        <v>-20</v>
      </c>
      <c r="AT52" s="105">
        <f t="shared" si="20"/>
        <v>0</v>
      </c>
      <c r="AU52" s="175"/>
      <c r="AV52" s="105"/>
      <c r="AW52" s="5"/>
      <c r="AX52" s="5"/>
      <c r="AY52" s="5"/>
      <c r="AZ52" s="175">
        <f t="shared" si="21"/>
        <v>-20</v>
      </c>
      <c r="BA52" s="105">
        <f t="shared" si="22"/>
        <v>0</v>
      </c>
      <c r="BB52" s="5" cm="1">
        <f t="array" ref="BB52">+_xlfn.IFS(AZ52&gt;1,(AZ52-AZ53),AZ52&lt;=1,(AZ52))</f>
        <v>-20</v>
      </c>
      <c r="BC52" s="105">
        <f t="shared" si="23"/>
        <v>0</v>
      </c>
      <c r="BD52" s="5" cm="1">
        <f t="array" ref="BD52">+_xlfn.IFS(AZ52&gt;1,(AZ52-AZ53),AZ52&lt;=1,(AZ52))</f>
        <v>-20</v>
      </c>
      <c r="BE52" s="105">
        <f t="shared" si="24"/>
        <v>0</v>
      </c>
      <c r="BF52" s="175">
        <f t="shared" si="25"/>
        <v>-20</v>
      </c>
      <c r="BG52" s="105">
        <f t="shared" si="26"/>
        <v>0</v>
      </c>
      <c r="BH52" s="5" cm="1">
        <f t="array" ref="BH52">+_xlfn.IFS(BF52&gt;1,(BF52-BF53),BF52&lt;=1,(BF52))</f>
        <v>-20</v>
      </c>
      <c r="BI52" s="105">
        <f t="shared" si="27"/>
        <v>0</v>
      </c>
      <c r="BJ52" s="5" cm="1">
        <f t="array" ref="BJ52">+_xlfn.IFS(BF52&gt;1,(BF52-BF53),BF52&lt;=1,(BF52))</f>
        <v>-20</v>
      </c>
      <c r="BK52" s="105">
        <f t="shared" si="28"/>
        <v>0</v>
      </c>
      <c r="BL52" s="175">
        <f t="shared" si="29"/>
        <v>-20</v>
      </c>
      <c r="BM52" s="105">
        <f t="shared" si="30"/>
        <v>0</v>
      </c>
      <c r="BN52" s="5" cm="1">
        <f t="array" ref="BN52">+_xlfn.IFS(BL52&gt;1,(BL52-BL53),BL52&lt;=1,(BL52))</f>
        <v>-20</v>
      </c>
      <c r="BO52" s="105">
        <f t="shared" si="31"/>
        <v>0</v>
      </c>
      <c r="BP52" s="5" cm="1">
        <f t="array" ref="BP52">+_xlfn.IFS(BL52&gt;1,(BL52-BL53),BL52&lt;=1,(BL52))</f>
        <v>-20</v>
      </c>
      <c r="BQ52" s="105">
        <f t="shared" si="32"/>
        <v>0</v>
      </c>
    </row>
    <row r="53" spans="1:71" s="116" customFormat="1" x14ac:dyDescent="0.35">
      <c r="A53" s="475">
        <v>42</v>
      </c>
      <c r="B53" s="88">
        <v>41</v>
      </c>
      <c r="C53" s="445"/>
      <c r="D53" s="434">
        <f t="shared" si="33"/>
        <v>0</v>
      </c>
      <c r="E53" s="5">
        <f t="shared" si="1"/>
        <v>0</v>
      </c>
      <c r="F53" s="352">
        <f t="shared" si="2"/>
        <v>0</v>
      </c>
      <c r="G53" s="5"/>
      <c r="H53" s="234">
        <f t="shared" si="35"/>
        <v>-21</v>
      </c>
      <c r="I53" s="105">
        <f t="shared" si="34"/>
        <v>0</v>
      </c>
      <c r="J53" s="5" cm="1">
        <f t="array" ref="J53">+_xlfn.IFS(H53&gt;1,(H53-H54),H53&lt;=1,(H53))</f>
        <v>-21</v>
      </c>
      <c r="K53" s="105">
        <f t="shared" si="3"/>
        <v>0</v>
      </c>
      <c r="L53" s="5" cm="1">
        <f t="array" ref="L53">+_xlfn.IFS(H53&gt;1,(H53-H54),H53&lt;=1,(H53))</f>
        <v>-21</v>
      </c>
      <c r="M53" s="105">
        <f t="shared" si="4"/>
        <v>0</v>
      </c>
      <c r="N53"/>
      <c r="O53" s="1"/>
      <c r="P53" s="1"/>
      <c r="Q53"/>
      <c r="R53"/>
      <c r="S53"/>
      <c r="T53" s="175">
        <f t="shared" si="5"/>
        <v>-21</v>
      </c>
      <c r="U53" s="105">
        <f t="shared" si="6"/>
        <v>0</v>
      </c>
      <c r="V53" s="5" cm="1">
        <f t="array" ref="V53">+_xlfn.IFS(T53&gt;1,(T53-T54),T53&lt;=1,(T53))</f>
        <v>-21</v>
      </c>
      <c r="W53" s="105">
        <f t="shared" si="7"/>
        <v>0</v>
      </c>
      <c r="X53" s="5" cm="1">
        <f t="array" ref="X53">+_xlfn.IFS(T53&gt;1,(T53-T54),T53&lt;=1,(T53))</f>
        <v>-21</v>
      </c>
      <c r="Y53" s="105">
        <f t="shared" si="8"/>
        <v>0</v>
      </c>
      <c r="Z53" s="175">
        <f t="shared" si="9"/>
        <v>-21</v>
      </c>
      <c r="AA53" s="105">
        <f t="shared" si="10"/>
        <v>0</v>
      </c>
      <c r="AB53" s="5" cm="1">
        <f t="array" ref="AB53">+_xlfn.IFS(Z53&gt;1,(Z53-Z54),Z53&lt;=1,(Z53))</f>
        <v>-21</v>
      </c>
      <c r="AC53" s="105">
        <f t="shared" si="11"/>
        <v>0</v>
      </c>
      <c r="AD53" s="5" cm="1">
        <f t="array" ref="AD53">+_xlfn.IFS(Z53&gt;1,(Z53-Z54),Z53&lt;=1,(Z53))</f>
        <v>-21</v>
      </c>
      <c r="AE53" s="105">
        <f t="shared" si="12"/>
        <v>0</v>
      </c>
      <c r="AF53" s="175">
        <f t="shared" si="13"/>
        <v>-21</v>
      </c>
      <c r="AG53" s="105">
        <f t="shared" si="14"/>
        <v>0</v>
      </c>
      <c r="AH53" s="5" cm="1">
        <f t="array" ref="AH53">+_xlfn.IFS(AF53&gt;1,(AF53-AF54),AF53&lt;=1,(AF53))</f>
        <v>-21</v>
      </c>
      <c r="AI53" s="105">
        <f t="shared" si="15"/>
        <v>0</v>
      </c>
      <c r="AJ53" s="5" cm="1">
        <f t="array" ref="AJ53">+_xlfn.IFS(AF53&gt;1,(AF53-AF54),AF53&lt;=1,(AF53))</f>
        <v>-21</v>
      </c>
      <c r="AK53" s="105">
        <f t="shared" si="16"/>
        <v>0</v>
      </c>
      <c r="AL53" s="86"/>
      <c r="AM53" s="77"/>
      <c r="AN53" s="426"/>
      <c r="AO53" s="175">
        <f t="shared" si="17"/>
        <v>-21</v>
      </c>
      <c r="AP53" s="245">
        <f t="shared" si="18"/>
        <v>0</v>
      </c>
      <c r="AQ53" s="5" cm="1">
        <f t="array" ref="AQ53">+_xlfn.IFS(AO53&gt;1,(AO53-AO54),AO53&lt;=1,(AO53))</f>
        <v>-21</v>
      </c>
      <c r="AR53" s="105">
        <f t="shared" si="19"/>
        <v>0</v>
      </c>
      <c r="AS53" s="5" cm="1">
        <f t="array" ref="AS53">+_xlfn.IFS(AO53&gt;1,(AO53-AO54),AO53&lt;=1,(AO53))</f>
        <v>-21</v>
      </c>
      <c r="AT53" s="105">
        <f t="shared" si="20"/>
        <v>0</v>
      </c>
      <c r="AU53" s="175"/>
      <c r="AV53" s="105"/>
      <c r="AW53" s="5"/>
      <c r="AX53" s="5"/>
      <c r="AY53" s="5"/>
      <c r="AZ53" s="175">
        <f t="shared" si="21"/>
        <v>-21</v>
      </c>
      <c r="BA53" s="105">
        <f t="shared" si="22"/>
        <v>0</v>
      </c>
      <c r="BB53" s="5" cm="1">
        <f t="array" ref="BB53">+_xlfn.IFS(AZ53&gt;1,(AZ53-AZ54),AZ53&lt;=1,(AZ53))</f>
        <v>-21</v>
      </c>
      <c r="BC53" s="105">
        <f t="shared" si="23"/>
        <v>0</v>
      </c>
      <c r="BD53" s="5" cm="1">
        <f t="array" ref="BD53">+_xlfn.IFS(AZ53&gt;1,(AZ53-AZ54),AZ53&lt;=1,(AZ53))</f>
        <v>-21</v>
      </c>
      <c r="BE53" s="105">
        <f t="shared" si="24"/>
        <v>0</v>
      </c>
      <c r="BF53" s="175">
        <f t="shared" si="25"/>
        <v>-21</v>
      </c>
      <c r="BG53" s="105">
        <f t="shared" si="26"/>
        <v>0</v>
      </c>
      <c r="BH53" s="5" cm="1">
        <f t="array" ref="BH53">+_xlfn.IFS(BF53&gt;1,(BF53-BF54),BF53&lt;=1,(BF53))</f>
        <v>-21</v>
      </c>
      <c r="BI53" s="105">
        <f t="shared" si="27"/>
        <v>0</v>
      </c>
      <c r="BJ53" s="5" cm="1">
        <f t="array" ref="BJ53">+_xlfn.IFS(BF53&gt;1,(BF53-BF54),BF53&lt;=1,(BF53))</f>
        <v>-21</v>
      </c>
      <c r="BK53" s="105">
        <f t="shared" si="28"/>
        <v>0</v>
      </c>
      <c r="BL53" s="175">
        <f t="shared" si="29"/>
        <v>-21</v>
      </c>
      <c r="BM53" s="105">
        <f t="shared" si="30"/>
        <v>0</v>
      </c>
      <c r="BN53" s="5" cm="1">
        <f t="array" ref="BN53">+_xlfn.IFS(BL53&gt;1,(BL53-BL54),BL53&lt;=1,(BL53))</f>
        <v>-21</v>
      </c>
      <c r="BO53" s="105">
        <f t="shared" si="31"/>
        <v>0</v>
      </c>
      <c r="BP53" s="5" cm="1">
        <f t="array" ref="BP53">+_xlfn.IFS(BL53&gt;1,(BL53-BL54),BL53&lt;=1,(BL53))</f>
        <v>-21</v>
      </c>
      <c r="BQ53" s="105">
        <f t="shared" si="32"/>
        <v>0</v>
      </c>
      <c r="BR53" s="162"/>
    </row>
    <row r="54" spans="1:71" s="116" customFormat="1" x14ac:dyDescent="0.35">
      <c r="A54" s="79">
        <v>43</v>
      </c>
      <c r="B54" s="88">
        <v>42</v>
      </c>
      <c r="C54" s="446"/>
      <c r="D54" s="434">
        <f t="shared" si="33"/>
        <v>0</v>
      </c>
      <c r="E54" s="5">
        <f t="shared" si="1"/>
        <v>0</v>
      </c>
      <c r="F54" s="352">
        <f t="shared" si="2"/>
        <v>0</v>
      </c>
      <c r="G54" s="5"/>
      <c r="H54" s="234">
        <f t="shared" si="35"/>
        <v>-22</v>
      </c>
      <c r="I54" s="105">
        <f t="shared" si="34"/>
        <v>0</v>
      </c>
      <c r="J54" s="5" cm="1">
        <f t="array" ref="J54">+_xlfn.IFS(H54&gt;1,(H54-H55),H54&lt;=1,(H54))</f>
        <v>-22</v>
      </c>
      <c r="K54" s="105">
        <f t="shared" si="3"/>
        <v>0</v>
      </c>
      <c r="L54" s="5" cm="1">
        <f t="array" ref="L54">+_xlfn.IFS(H54&gt;1,(H54-H55),H54&lt;=1,(H54))</f>
        <v>-22</v>
      </c>
      <c r="M54" s="105">
        <f t="shared" si="4"/>
        <v>0</v>
      </c>
      <c r="N54"/>
      <c r="O54" s="1"/>
      <c r="P54" s="1"/>
      <c r="Q54"/>
      <c r="R54"/>
      <c r="S54"/>
      <c r="T54" s="175">
        <f t="shared" si="5"/>
        <v>-22</v>
      </c>
      <c r="U54" s="105">
        <f t="shared" si="6"/>
        <v>0</v>
      </c>
      <c r="V54" s="5" cm="1">
        <f t="array" ref="V54">+_xlfn.IFS(T54&gt;1,(T54-T55),T54&lt;=1,(T54))</f>
        <v>-22</v>
      </c>
      <c r="W54" s="105">
        <f t="shared" si="7"/>
        <v>0</v>
      </c>
      <c r="X54" s="5" cm="1">
        <f t="array" ref="X54">+_xlfn.IFS(T54&gt;1,(T54-T55),T54&lt;=1,(T54))</f>
        <v>-22</v>
      </c>
      <c r="Y54" s="105">
        <f t="shared" si="8"/>
        <v>0</v>
      </c>
      <c r="Z54" s="175">
        <f t="shared" si="9"/>
        <v>-22</v>
      </c>
      <c r="AA54" s="105">
        <f t="shared" si="10"/>
        <v>0</v>
      </c>
      <c r="AB54" s="5" cm="1">
        <f t="array" ref="AB54">+_xlfn.IFS(Z54&gt;1,(Z54-Z55),Z54&lt;=1,(Z54))</f>
        <v>-22</v>
      </c>
      <c r="AC54" s="105">
        <f t="shared" si="11"/>
        <v>0</v>
      </c>
      <c r="AD54" s="5" cm="1">
        <f t="array" ref="AD54">+_xlfn.IFS(Z54&gt;1,(Z54-Z55),Z54&lt;=1,(Z54))</f>
        <v>-22</v>
      </c>
      <c r="AE54" s="105">
        <f t="shared" si="12"/>
        <v>0</v>
      </c>
      <c r="AF54" s="175">
        <f t="shared" si="13"/>
        <v>-22</v>
      </c>
      <c r="AG54" s="105">
        <f t="shared" si="14"/>
        <v>0</v>
      </c>
      <c r="AH54" s="5" cm="1">
        <f t="array" ref="AH54">+_xlfn.IFS(AF54&gt;1,(AF54-AF55),AF54&lt;=1,(AF54))</f>
        <v>-22</v>
      </c>
      <c r="AI54" s="105">
        <f t="shared" si="15"/>
        <v>0</v>
      </c>
      <c r="AJ54" s="5" cm="1">
        <f t="array" ref="AJ54">+_xlfn.IFS(AF54&gt;1,(AF54-AF55),AF54&lt;=1,(AF54))</f>
        <v>-22</v>
      </c>
      <c r="AK54" s="105">
        <f t="shared" si="16"/>
        <v>0</v>
      </c>
      <c r="AL54" s="86"/>
      <c r="AM54" s="77"/>
      <c r="AN54" s="427"/>
      <c r="AO54" s="175">
        <f t="shared" si="17"/>
        <v>-22</v>
      </c>
      <c r="AP54" s="245">
        <f t="shared" si="18"/>
        <v>0</v>
      </c>
      <c r="AQ54" s="5" cm="1">
        <f t="array" ref="AQ54">+_xlfn.IFS(AO54&gt;1,(AO54-AO55),AO54&lt;=1,(AO54))</f>
        <v>-22</v>
      </c>
      <c r="AR54" s="105">
        <f t="shared" si="19"/>
        <v>0</v>
      </c>
      <c r="AS54" s="5" cm="1">
        <f t="array" ref="AS54">+_xlfn.IFS(AO54&gt;1,(AO54-AO55),AO54&lt;=1,(AO54))</f>
        <v>-22</v>
      </c>
      <c r="AT54" s="105">
        <f t="shared" si="20"/>
        <v>0</v>
      </c>
      <c r="AU54" s="175"/>
      <c r="AV54" s="105"/>
      <c r="AW54" s="5"/>
      <c r="AX54" s="5"/>
      <c r="AY54" s="5"/>
      <c r="AZ54" s="175">
        <f t="shared" si="21"/>
        <v>-22</v>
      </c>
      <c r="BA54" s="105">
        <f t="shared" si="22"/>
        <v>0</v>
      </c>
      <c r="BB54" s="5" cm="1">
        <f t="array" ref="BB54">+_xlfn.IFS(AZ54&gt;1,(AZ54-AZ55),AZ54&lt;=1,(AZ54))</f>
        <v>-22</v>
      </c>
      <c r="BC54" s="105">
        <f t="shared" si="23"/>
        <v>0</v>
      </c>
      <c r="BD54" s="5" cm="1">
        <f t="array" ref="BD54">+_xlfn.IFS(AZ54&gt;1,(AZ54-AZ55),AZ54&lt;=1,(AZ54))</f>
        <v>-22</v>
      </c>
      <c r="BE54" s="105">
        <f t="shared" si="24"/>
        <v>0</v>
      </c>
      <c r="BF54" s="175">
        <f t="shared" si="25"/>
        <v>-22</v>
      </c>
      <c r="BG54" s="105">
        <f t="shared" si="26"/>
        <v>0</v>
      </c>
      <c r="BH54" s="5" cm="1">
        <f t="array" ref="BH54">+_xlfn.IFS(BF54&gt;1,(BF54-BF55),BF54&lt;=1,(BF54))</f>
        <v>-22</v>
      </c>
      <c r="BI54" s="105">
        <f t="shared" si="27"/>
        <v>0</v>
      </c>
      <c r="BJ54" s="5" cm="1">
        <f t="array" ref="BJ54">+_xlfn.IFS(BF54&gt;1,(BF54-BF55),BF54&lt;=1,(BF54))</f>
        <v>-22</v>
      </c>
      <c r="BK54" s="105">
        <f t="shared" si="28"/>
        <v>0</v>
      </c>
      <c r="BL54" s="175">
        <f t="shared" si="29"/>
        <v>-22</v>
      </c>
      <c r="BM54" s="105">
        <f t="shared" si="30"/>
        <v>0</v>
      </c>
      <c r="BN54" s="5" cm="1">
        <f t="array" ref="BN54">+_xlfn.IFS(BL54&gt;1,(BL54-BL55),BL54&lt;=1,(BL54))</f>
        <v>-22</v>
      </c>
      <c r="BO54" s="105">
        <f t="shared" si="31"/>
        <v>0</v>
      </c>
      <c r="BP54" s="5" cm="1">
        <f t="array" ref="BP54">+_xlfn.IFS(BL54&gt;1,(BL54-BL55),BL54&lt;=1,(BL54))</f>
        <v>-22</v>
      </c>
      <c r="BQ54" s="105">
        <f t="shared" si="32"/>
        <v>0</v>
      </c>
      <c r="BR54" s="162"/>
    </row>
    <row r="55" spans="1:71" s="117" customFormat="1" x14ac:dyDescent="0.35">
      <c r="A55" s="79">
        <v>44</v>
      </c>
      <c r="B55" s="88">
        <v>43</v>
      </c>
      <c r="C55" s="445"/>
      <c r="D55" s="434">
        <f t="shared" si="33"/>
        <v>0</v>
      </c>
      <c r="E55" s="5">
        <f t="shared" si="1"/>
        <v>0</v>
      </c>
      <c r="F55" s="352">
        <f t="shared" si="2"/>
        <v>0</v>
      </c>
      <c r="G55" s="5"/>
      <c r="H55" s="234">
        <f t="shared" si="35"/>
        <v>-23</v>
      </c>
      <c r="I55" s="105">
        <f t="shared" si="34"/>
        <v>0</v>
      </c>
      <c r="J55" s="5" cm="1">
        <f t="array" ref="J55">+_xlfn.IFS(H55&gt;1,(H55-H56),H55&lt;=1,(H55))</f>
        <v>-23</v>
      </c>
      <c r="K55" s="105">
        <f t="shared" si="3"/>
        <v>0</v>
      </c>
      <c r="L55" s="5" cm="1">
        <f t="array" ref="L55">+_xlfn.IFS(H55&gt;1,(H55-H56),H55&lt;=1,(H55))</f>
        <v>-23</v>
      </c>
      <c r="M55" s="105">
        <f t="shared" si="4"/>
        <v>0</v>
      </c>
      <c r="N55"/>
      <c r="O55" s="1"/>
      <c r="P55" s="1"/>
      <c r="Q55"/>
      <c r="R55"/>
      <c r="S55"/>
      <c r="T55" s="175">
        <f t="shared" si="5"/>
        <v>-23</v>
      </c>
      <c r="U55" s="105">
        <f t="shared" si="6"/>
        <v>0</v>
      </c>
      <c r="V55" s="5" cm="1">
        <f t="array" ref="V55">+_xlfn.IFS(T55&gt;1,(T55-T56),T55&lt;=1,(T55))</f>
        <v>-23</v>
      </c>
      <c r="W55" s="105">
        <f t="shared" si="7"/>
        <v>0</v>
      </c>
      <c r="X55" s="5" cm="1">
        <f t="array" ref="X55">+_xlfn.IFS(T55&gt;1,(T55-T56),T55&lt;=1,(T55))</f>
        <v>-23</v>
      </c>
      <c r="Y55" s="105">
        <f t="shared" si="8"/>
        <v>0</v>
      </c>
      <c r="Z55" s="175">
        <f t="shared" si="9"/>
        <v>-23</v>
      </c>
      <c r="AA55" s="105">
        <f t="shared" si="10"/>
        <v>0</v>
      </c>
      <c r="AB55" s="5" cm="1">
        <f t="array" ref="AB55">+_xlfn.IFS(Z55&gt;1,(Z55-Z56),Z55&lt;=1,(Z55))</f>
        <v>-23</v>
      </c>
      <c r="AC55" s="105">
        <f t="shared" si="11"/>
        <v>0</v>
      </c>
      <c r="AD55" s="5" cm="1">
        <f t="array" ref="AD55">+_xlfn.IFS(Z55&gt;1,(Z55-Z56),Z55&lt;=1,(Z55))</f>
        <v>-23</v>
      </c>
      <c r="AE55" s="105">
        <f t="shared" si="12"/>
        <v>0</v>
      </c>
      <c r="AF55" s="175">
        <f t="shared" si="13"/>
        <v>-23</v>
      </c>
      <c r="AG55" s="105">
        <f t="shared" si="14"/>
        <v>0</v>
      </c>
      <c r="AH55" s="5" cm="1">
        <f t="array" ref="AH55">+_xlfn.IFS(AF55&gt;1,(AF55-AF56),AF55&lt;=1,(AF55))</f>
        <v>-23</v>
      </c>
      <c r="AI55" s="105">
        <f t="shared" si="15"/>
        <v>0</v>
      </c>
      <c r="AJ55" s="5" cm="1">
        <f t="array" ref="AJ55">+_xlfn.IFS(AF55&gt;1,(AF55-AF56),AF55&lt;=1,(AF55))</f>
        <v>-23</v>
      </c>
      <c r="AK55" s="105">
        <f t="shared" si="16"/>
        <v>0</v>
      </c>
      <c r="AL55" s="86"/>
      <c r="AM55" s="77"/>
      <c r="AN55" s="427"/>
      <c r="AO55" s="175">
        <f t="shared" si="17"/>
        <v>-23</v>
      </c>
      <c r="AP55" s="245">
        <f t="shared" si="18"/>
        <v>0</v>
      </c>
      <c r="AQ55" s="5" cm="1">
        <f t="array" ref="AQ55">+_xlfn.IFS(AO55&gt;1,(AO55-AO56),AO55&lt;=1,(AO55))</f>
        <v>-23</v>
      </c>
      <c r="AR55" s="105">
        <f t="shared" si="19"/>
        <v>0</v>
      </c>
      <c r="AS55" s="5" cm="1">
        <f t="array" ref="AS55">+_xlfn.IFS(AO55&gt;1,(AO55-AO56),AO55&lt;=1,(AO55))</f>
        <v>-23</v>
      </c>
      <c r="AT55" s="105">
        <f t="shared" si="20"/>
        <v>0</v>
      </c>
      <c r="AU55" s="175"/>
      <c r="AV55" s="105"/>
      <c r="AW55" s="5"/>
      <c r="AX55" s="5"/>
      <c r="AY55" s="5"/>
      <c r="AZ55" s="175">
        <f t="shared" si="21"/>
        <v>-23</v>
      </c>
      <c r="BA55" s="105">
        <f t="shared" si="22"/>
        <v>0</v>
      </c>
      <c r="BB55" s="5" cm="1">
        <f t="array" ref="BB55">+_xlfn.IFS(AZ55&gt;1,(AZ55-AZ56),AZ55&lt;=1,(AZ55))</f>
        <v>-23</v>
      </c>
      <c r="BC55" s="105">
        <f t="shared" si="23"/>
        <v>0</v>
      </c>
      <c r="BD55" s="5" cm="1">
        <f t="array" ref="BD55">+_xlfn.IFS(AZ55&gt;1,(AZ55-AZ56),AZ55&lt;=1,(AZ55))</f>
        <v>-23</v>
      </c>
      <c r="BE55" s="105">
        <f t="shared" si="24"/>
        <v>0</v>
      </c>
      <c r="BF55" s="175">
        <f t="shared" si="25"/>
        <v>-23</v>
      </c>
      <c r="BG55" s="105">
        <f t="shared" si="26"/>
        <v>0</v>
      </c>
      <c r="BH55" s="5" cm="1">
        <f t="array" ref="BH55">+_xlfn.IFS(BF55&gt;1,(BF55-BF56),BF55&lt;=1,(BF55))</f>
        <v>-23</v>
      </c>
      <c r="BI55" s="105">
        <f t="shared" si="27"/>
        <v>0</v>
      </c>
      <c r="BJ55" s="5" cm="1">
        <f t="array" ref="BJ55">+_xlfn.IFS(BF55&gt;1,(BF55-BF56),BF55&lt;=1,(BF55))</f>
        <v>-23</v>
      </c>
      <c r="BK55" s="105">
        <f t="shared" si="28"/>
        <v>0</v>
      </c>
      <c r="BL55" s="175">
        <f t="shared" si="29"/>
        <v>-23</v>
      </c>
      <c r="BM55" s="105">
        <f t="shared" si="30"/>
        <v>0</v>
      </c>
      <c r="BN55" s="5" cm="1">
        <f t="array" ref="BN55">+_xlfn.IFS(BL55&gt;1,(BL55-BL56),BL55&lt;=1,(BL55))</f>
        <v>-23</v>
      </c>
      <c r="BO55" s="105">
        <f t="shared" si="31"/>
        <v>0</v>
      </c>
      <c r="BP55" s="5" cm="1">
        <f t="array" ref="BP55">+_xlfn.IFS(BL55&gt;1,(BL55-BL56),BL55&lt;=1,(BL55))</f>
        <v>-23</v>
      </c>
      <c r="BQ55" s="105">
        <f t="shared" si="32"/>
        <v>0</v>
      </c>
      <c r="BR55" s="419"/>
    </row>
    <row r="56" spans="1:71" s="116" customFormat="1" x14ac:dyDescent="0.35">
      <c r="A56" s="475">
        <v>45</v>
      </c>
      <c r="B56" s="88">
        <v>44</v>
      </c>
      <c r="C56" s="446"/>
      <c r="D56" s="434">
        <f t="shared" si="33"/>
        <v>0</v>
      </c>
      <c r="E56" s="5">
        <f t="shared" si="1"/>
        <v>0</v>
      </c>
      <c r="F56" s="352">
        <f t="shared" si="2"/>
        <v>0</v>
      </c>
      <c r="G56" s="5"/>
      <c r="H56" s="234">
        <f t="shared" si="35"/>
        <v>-24</v>
      </c>
      <c r="I56" s="105">
        <f t="shared" si="34"/>
        <v>0</v>
      </c>
      <c r="J56" s="5" cm="1">
        <f t="array" ref="J56">+_xlfn.IFS(H56&gt;1,(H56-H57),H56&lt;=1,(H56))</f>
        <v>-24</v>
      </c>
      <c r="K56" s="105">
        <f t="shared" si="3"/>
        <v>0</v>
      </c>
      <c r="L56" s="5" cm="1">
        <f t="array" ref="L56">+_xlfn.IFS(H56&gt;1,(H56-H57),H56&lt;=1,(H56))</f>
        <v>-24</v>
      </c>
      <c r="M56" s="105">
        <f t="shared" si="4"/>
        <v>0</v>
      </c>
      <c r="N56"/>
      <c r="O56" s="1"/>
      <c r="P56" s="1"/>
      <c r="Q56"/>
      <c r="R56"/>
      <c r="S56"/>
      <c r="T56" s="175">
        <f t="shared" si="5"/>
        <v>-24</v>
      </c>
      <c r="U56" s="105">
        <f t="shared" si="6"/>
        <v>0</v>
      </c>
      <c r="V56" s="5" cm="1">
        <f t="array" ref="V56">+_xlfn.IFS(T56&gt;1,(T56-T57),T56&lt;=1,(T56))</f>
        <v>-24</v>
      </c>
      <c r="W56" s="105">
        <f t="shared" si="7"/>
        <v>0</v>
      </c>
      <c r="X56" s="5" cm="1">
        <f t="array" ref="X56">+_xlfn.IFS(T56&gt;1,(T56-T57),T56&lt;=1,(T56))</f>
        <v>-24</v>
      </c>
      <c r="Y56" s="105">
        <f t="shared" si="8"/>
        <v>0</v>
      </c>
      <c r="Z56" s="175">
        <f t="shared" si="9"/>
        <v>-24</v>
      </c>
      <c r="AA56" s="105">
        <f t="shared" si="10"/>
        <v>0</v>
      </c>
      <c r="AB56" s="5" cm="1">
        <f t="array" ref="AB56">+_xlfn.IFS(Z56&gt;1,(Z56-Z57),Z56&lt;=1,(Z56))</f>
        <v>-24</v>
      </c>
      <c r="AC56" s="105">
        <f t="shared" si="11"/>
        <v>0</v>
      </c>
      <c r="AD56" s="5" cm="1">
        <f t="array" ref="AD56">+_xlfn.IFS(Z56&gt;1,(Z56-Z57),Z56&lt;=1,(Z56))</f>
        <v>-24</v>
      </c>
      <c r="AE56" s="105">
        <f t="shared" si="12"/>
        <v>0</v>
      </c>
      <c r="AF56" s="175">
        <f t="shared" si="13"/>
        <v>-24</v>
      </c>
      <c r="AG56" s="105">
        <f t="shared" si="14"/>
        <v>0</v>
      </c>
      <c r="AH56" s="5" cm="1">
        <f t="array" ref="AH56">+_xlfn.IFS(AF56&gt;1,(AF56-AF57),AF56&lt;=1,(AF56))</f>
        <v>-24</v>
      </c>
      <c r="AI56" s="105">
        <f t="shared" si="15"/>
        <v>0</v>
      </c>
      <c r="AJ56" s="5" cm="1">
        <f t="array" ref="AJ56">+_xlfn.IFS(AF56&gt;1,(AF56-AF57),AF56&lt;=1,(AF56))</f>
        <v>-24</v>
      </c>
      <c r="AK56" s="105">
        <f t="shared" si="16"/>
        <v>0</v>
      </c>
      <c r="AL56" s="86"/>
      <c r="AM56" s="77"/>
      <c r="AN56" s="427"/>
      <c r="AO56" s="175">
        <f t="shared" si="17"/>
        <v>-24</v>
      </c>
      <c r="AP56" s="245">
        <f t="shared" si="18"/>
        <v>0</v>
      </c>
      <c r="AQ56" s="5" cm="1">
        <f t="array" ref="AQ56">+_xlfn.IFS(AO56&gt;1,(AO56-AO57),AO56&lt;=1,(AO56))</f>
        <v>-24</v>
      </c>
      <c r="AR56" s="105">
        <f t="shared" si="19"/>
        <v>0</v>
      </c>
      <c r="AS56" s="5" cm="1">
        <f t="array" ref="AS56">+_xlfn.IFS(AO56&gt;1,(AO56-AO57),AO56&lt;=1,(AO56))</f>
        <v>-24</v>
      </c>
      <c r="AT56" s="105">
        <f t="shared" si="20"/>
        <v>0</v>
      </c>
      <c r="AU56" s="175"/>
      <c r="AV56" s="105"/>
      <c r="AW56" s="5"/>
      <c r="AX56" s="5"/>
      <c r="AY56" s="5"/>
      <c r="AZ56" s="175">
        <f t="shared" si="21"/>
        <v>-24</v>
      </c>
      <c r="BA56" s="105">
        <f t="shared" si="22"/>
        <v>0</v>
      </c>
      <c r="BB56" s="5" cm="1">
        <f t="array" ref="BB56">+_xlfn.IFS(AZ56&gt;1,(AZ56-AZ57),AZ56&lt;=1,(AZ56))</f>
        <v>-24</v>
      </c>
      <c r="BC56" s="105">
        <f t="shared" si="23"/>
        <v>0</v>
      </c>
      <c r="BD56" s="5" cm="1">
        <f t="array" ref="BD56">+_xlfn.IFS(AZ56&gt;1,(AZ56-AZ57),AZ56&lt;=1,(AZ56))</f>
        <v>-24</v>
      </c>
      <c r="BE56" s="105">
        <f t="shared" si="24"/>
        <v>0</v>
      </c>
      <c r="BF56" s="175">
        <f t="shared" si="25"/>
        <v>-24</v>
      </c>
      <c r="BG56" s="105">
        <f t="shared" si="26"/>
        <v>0</v>
      </c>
      <c r="BH56" s="5" cm="1">
        <f t="array" ref="BH56">+_xlfn.IFS(BF56&gt;1,(BF56-BF57),BF56&lt;=1,(BF56))</f>
        <v>-24</v>
      </c>
      <c r="BI56" s="105">
        <f t="shared" si="27"/>
        <v>0</v>
      </c>
      <c r="BJ56" s="5" cm="1">
        <f t="array" ref="BJ56">+_xlfn.IFS(BF56&gt;1,(BF56-BF57),BF56&lt;=1,(BF56))</f>
        <v>-24</v>
      </c>
      <c r="BK56" s="105">
        <f t="shared" si="28"/>
        <v>0</v>
      </c>
      <c r="BL56" s="175">
        <f t="shared" si="29"/>
        <v>-24</v>
      </c>
      <c r="BM56" s="105">
        <f t="shared" si="30"/>
        <v>0</v>
      </c>
      <c r="BN56" s="5" cm="1">
        <f t="array" ref="BN56">+_xlfn.IFS(BL56&gt;1,(BL56-BL57),BL56&lt;=1,(BL56))</f>
        <v>-24</v>
      </c>
      <c r="BO56" s="105">
        <f t="shared" si="31"/>
        <v>0</v>
      </c>
      <c r="BP56" s="5" cm="1">
        <f t="array" ref="BP56">+_xlfn.IFS(BL56&gt;1,(BL56-BL57),BL56&lt;=1,(BL56))</f>
        <v>-24</v>
      </c>
      <c r="BQ56" s="105">
        <f t="shared" si="32"/>
        <v>0</v>
      </c>
      <c r="BR56" s="162"/>
      <c r="BS56" s="162"/>
    </row>
    <row r="57" spans="1:71" s="116" customFormat="1" x14ac:dyDescent="0.35">
      <c r="A57" s="79">
        <v>46</v>
      </c>
      <c r="B57" s="274">
        <v>45</v>
      </c>
      <c r="C57" s="447"/>
      <c r="D57" s="434">
        <f t="shared" si="33"/>
        <v>0</v>
      </c>
      <c r="E57" s="5">
        <f t="shared" si="1"/>
        <v>0</v>
      </c>
      <c r="F57" s="352">
        <f t="shared" si="2"/>
        <v>0</v>
      </c>
      <c r="G57" s="5"/>
      <c r="H57" s="234">
        <f t="shared" si="35"/>
        <v>-25</v>
      </c>
      <c r="I57" s="105">
        <f t="shared" si="34"/>
        <v>0</v>
      </c>
      <c r="J57" s="5" cm="1">
        <f t="array" ref="J57">+_xlfn.IFS(H57&gt;1,(H57-H58),H57&lt;=1,(H57))</f>
        <v>-25</v>
      </c>
      <c r="K57" s="105">
        <f t="shared" si="3"/>
        <v>0</v>
      </c>
      <c r="L57" s="5" cm="1">
        <f t="array" ref="L57">+_xlfn.IFS(H57&gt;1,(H57-H58),H57&lt;=1,(H57))</f>
        <v>-25</v>
      </c>
      <c r="M57" s="105">
        <f t="shared" si="4"/>
        <v>0</v>
      </c>
      <c r="N57"/>
      <c r="O57" s="1"/>
      <c r="P57" s="1"/>
      <c r="Q57"/>
      <c r="R57"/>
      <c r="S57"/>
      <c r="T57" s="175">
        <f t="shared" si="5"/>
        <v>-25</v>
      </c>
      <c r="U57" s="105">
        <f t="shared" si="6"/>
        <v>0</v>
      </c>
      <c r="V57" s="5" cm="1">
        <f t="array" ref="V57">+_xlfn.IFS(T57&gt;1,(T57-T58),T57&lt;=1,(T57))</f>
        <v>-25</v>
      </c>
      <c r="W57" s="105">
        <f t="shared" si="7"/>
        <v>0</v>
      </c>
      <c r="X57" s="5" cm="1">
        <f t="array" ref="X57">+_xlfn.IFS(T57&gt;1,(T57-T58),T57&lt;=1,(T57))</f>
        <v>-25</v>
      </c>
      <c r="Y57" s="105">
        <f t="shared" si="8"/>
        <v>0</v>
      </c>
      <c r="Z57" s="175">
        <f t="shared" si="9"/>
        <v>-25</v>
      </c>
      <c r="AA57" s="105">
        <f t="shared" si="10"/>
        <v>0</v>
      </c>
      <c r="AB57" s="5" cm="1">
        <f t="array" ref="AB57">+_xlfn.IFS(Z57&gt;1,(Z57-Z58),Z57&lt;=1,(Z57))</f>
        <v>-25</v>
      </c>
      <c r="AC57" s="105">
        <f t="shared" si="11"/>
        <v>0</v>
      </c>
      <c r="AD57" s="5" cm="1">
        <f t="array" ref="AD57">+_xlfn.IFS(Z57&gt;1,(Z57-Z58),Z57&lt;=1,(Z57))</f>
        <v>-25</v>
      </c>
      <c r="AE57" s="105">
        <f t="shared" si="12"/>
        <v>0</v>
      </c>
      <c r="AF57" s="175">
        <f t="shared" si="13"/>
        <v>-25</v>
      </c>
      <c r="AG57" s="105">
        <f t="shared" si="14"/>
        <v>0</v>
      </c>
      <c r="AH57" s="5" cm="1">
        <f t="array" ref="AH57">+_xlfn.IFS(AF57&gt;1,(AF57-AF58),AF57&lt;=1,(AF57))</f>
        <v>-25</v>
      </c>
      <c r="AI57" s="105">
        <f t="shared" si="15"/>
        <v>0</v>
      </c>
      <c r="AJ57" s="5" cm="1">
        <f t="array" ref="AJ57">+_xlfn.IFS(AF57&gt;1,(AF57-AF58),AF57&lt;=1,(AF57))</f>
        <v>-25</v>
      </c>
      <c r="AK57" s="105">
        <f t="shared" si="16"/>
        <v>0</v>
      </c>
      <c r="AL57" s="86"/>
      <c r="AM57" s="77"/>
      <c r="AN57" s="426"/>
      <c r="AO57" s="175">
        <f t="shared" si="17"/>
        <v>-25</v>
      </c>
      <c r="AP57" s="245">
        <f t="shared" si="18"/>
        <v>0</v>
      </c>
      <c r="AQ57" s="5" cm="1">
        <f t="array" ref="AQ57">+_xlfn.IFS(AO57&gt;1,(AO57-AO58),AO57&lt;=1,(AO57))</f>
        <v>-25</v>
      </c>
      <c r="AR57" s="105">
        <f t="shared" si="19"/>
        <v>0</v>
      </c>
      <c r="AS57" s="5" cm="1">
        <f t="array" ref="AS57">+_xlfn.IFS(AO57&gt;1,(AO57-AO58),AO57&lt;=1,(AO57))</f>
        <v>-25</v>
      </c>
      <c r="AT57" s="105">
        <f t="shared" si="20"/>
        <v>0</v>
      </c>
      <c r="AU57" s="175"/>
      <c r="AV57" s="105"/>
      <c r="AW57" s="5"/>
      <c r="AX57" s="5"/>
      <c r="AY57" s="5"/>
      <c r="AZ57" s="175">
        <f t="shared" si="21"/>
        <v>-25</v>
      </c>
      <c r="BA57" s="105">
        <f t="shared" si="22"/>
        <v>0</v>
      </c>
      <c r="BB57" s="5" cm="1">
        <f t="array" ref="BB57">+_xlfn.IFS(AZ57&gt;1,(AZ57-AZ58),AZ57&lt;=1,(AZ57))</f>
        <v>-25</v>
      </c>
      <c r="BC57" s="105">
        <f t="shared" si="23"/>
        <v>0</v>
      </c>
      <c r="BD57" s="5" cm="1">
        <f t="array" ref="BD57">+_xlfn.IFS(AZ57&gt;1,(AZ57-AZ58),AZ57&lt;=1,(AZ57))</f>
        <v>-25</v>
      </c>
      <c r="BE57" s="105">
        <f t="shared" si="24"/>
        <v>0</v>
      </c>
      <c r="BF57" s="175">
        <f t="shared" si="25"/>
        <v>-25</v>
      </c>
      <c r="BG57" s="105">
        <f t="shared" si="26"/>
        <v>0</v>
      </c>
      <c r="BH57" s="5" cm="1">
        <f t="array" ref="BH57">+_xlfn.IFS(BF57&gt;1,(BF57-BF58),BF57&lt;=1,(BF57))</f>
        <v>-25</v>
      </c>
      <c r="BI57" s="105">
        <f t="shared" si="27"/>
        <v>0</v>
      </c>
      <c r="BJ57" s="5" cm="1">
        <f t="array" ref="BJ57">+_xlfn.IFS(BF57&gt;1,(BF57-BF58),BF57&lt;=1,(BF57))</f>
        <v>-25</v>
      </c>
      <c r="BK57" s="105">
        <f t="shared" si="28"/>
        <v>0</v>
      </c>
      <c r="BL57" s="175">
        <f t="shared" si="29"/>
        <v>-25</v>
      </c>
      <c r="BM57" s="105">
        <f t="shared" si="30"/>
        <v>0</v>
      </c>
      <c r="BN57" s="5" cm="1">
        <f t="array" ref="BN57">+_xlfn.IFS(BL57&gt;1,(BL57-BL58),BL57&lt;=1,(BL57))</f>
        <v>-25</v>
      </c>
      <c r="BO57" s="105">
        <f t="shared" si="31"/>
        <v>0</v>
      </c>
      <c r="BP57" s="5" cm="1">
        <f t="array" ref="BP57">+_xlfn.IFS(BL57&gt;1,(BL57-BL58),BL57&lt;=1,(BL57))</f>
        <v>-25</v>
      </c>
      <c r="BQ57" s="105">
        <f t="shared" si="32"/>
        <v>0</v>
      </c>
      <c r="BR57" s="162"/>
      <c r="BS57" s="162"/>
    </row>
    <row r="58" spans="1:71" s="116" customFormat="1" x14ac:dyDescent="0.35">
      <c r="A58" s="79">
        <v>47</v>
      </c>
      <c r="B58" s="275">
        <v>46</v>
      </c>
      <c r="C58" s="445"/>
      <c r="D58" s="434">
        <f t="shared" si="33"/>
        <v>0</v>
      </c>
      <c r="E58" s="5">
        <f t="shared" si="1"/>
        <v>0</v>
      </c>
      <c r="F58" s="352">
        <f t="shared" si="2"/>
        <v>0</v>
      </c>
      <c r="G58" s="5"/>
      <c r="H58" s="234">
        <f t="shared" si="35"/>
        <v>-26</v>
      </c>
      <c r="I58" s="105">
        <f t="shared" si="34"/>
        <v>0</v>
      </c>
      <c r="J58" s="5" cm="1">
        <f t="array" ref="J58">+_xlfn.IFS(H58&gt;1,(H58-H59),H58&lt;=1,(H58))</f>
        <v>-26</v>
      </c>
      <c r="K58" s="105">
        <f t="shared" si="3"/>
        <v>0</v>
      </c>
      <c r="L58" s="5" cm="1">
        <f t="array" ref="L58">+_xlfn.IFS(H58&gt;1,(H58-H59),H58&lt;=1,(H58))</f>
        <v>-26</v>
      </c>
      <c r="M58" s="105">
        <f t="shared" si="4"/>
        <v>0</v>
      </c>
      <c r="N58"/>
      <c r="O58" s="1"/>
      <c r="P58" s="1"/>
      <c r="Q58"/>
      <c r="R58"/>
      <c r="S58"/>
      <c r="T58" s="175">
        <f t="shared" si="5"/>
        <v>-26</v>
      </c>
      <c r="U58" s="105">
        <f t="shared" si="6"/>
        <v>0</v>
      </c>
      <c r="V58" s="5" cm="1">
        <f t="array" ref="V58">+_xlfn.IFS(T58&gt;1,(T58-T59),T58&lt;=1,(T58))</f>
        <v>-26</v>
      </c>
      <c r="W58" s="105">
        <f t="shared" si="7"/>
        <v>0</v>
      </c>
      <c r="X58" s="5" cm="1">
        <f t="array" ref="X58">+_xlfn.IFS(T58&gt;1,(T58-T59),T58&lt;=1,(T58))</f>
        <v>-26</v>
      </c>
      <c r="Y58" s="105">
        <f t="shared" si="8"/>
        <v>0</v>
      </c>
      <c r="Z58" s="175">
        <f t="shared" si="9"/>
        <v>-26</v>
      </c>
      <c r="AA58" s="105">
        <f t="shared" si="10"/>
        <v>0</v>
      </c>
      <c r="AB58" s="5" cm="1">
        <f t="array" ref="AB58">+_xlfn.IFS(Z58&gt;1,(Z58-Z59),Z58&lt;=1,(Z58))</f>
        <v>-26</v>
      </c>
      <c r="AC58" s="105">
        <f t="shared" si="11"/>
        <v>0</v>
      </c>
      <c r="AD58" s="5" cm="1">
        <f t="array" ref="AD58">+_xlfn.IFS(Z58&gt;1,(Z58-Z59),Z58&lt;=1,(Z58))</f>
        <v>-26</v>
      </c>
      <c r="AE58" s="105">
        <f t="shared" si="12"/>
        <v>0</v>
      </c>
      <c r="AF58" s="175">
        <f t="shared" si="13"/>
        <v>-26</v>
      </c>
      <c r="AG58" s="105">
        <f t="shared" si="14"/>
        <v>0</v>
      </c>
      <c r="AH58" s="5" cm="1">
        <f t="array" ref="AH58">+_xlfn.IFS(AF58&gt;1,(AF58-AF59),AF58&lt;=1,(AF58))</f>
        <v>-26</v>
      </c>
      <c r="AI58" s="105">
        <f t="shared" si="15"/>
        <v>0</v>
      </c>
      <c r="AJ58" s="5" cm="1">
        <f t="array" ref="AJ58">+_xlfn.IFS(AF58&gt;1,(AF58-AF59),AF58&lt;=1,(AF58))</f>
        <v>-26</v>
      </c>
      <c r="AK58" s="105">
        <f t="shared" si="16"/>
        <v>0</v>
      </c>
      <c r="AL58" s="375"/>
      <c r="AM58" s="162"/>
      <c r="AN58" s="426"/>
      <c r="AO58" s="175">
        <f t="shared" si="17"/>
        <v>-26</v>
      </c>
      <c r="AP58" s="245">
        <f t="shared" si="18"/>
        <v>0</v>
      </c>
      <c r="AQ58" s="5" cm="1">
        <f t="array" ref="AQ58">+_xlfn.IFS(AO58&gt;1,(AO58-AO59),AO58&lt;=1,(AO58))</f>
        <v>-26</v>
      </c>
      <c r="AR58" s="105">
        <f t="shared" si="19"/>
        <v>0</v>
      </c>
      <c r="AS58" s="5" cm="1">
        <f t="array" ref="AS58">+_xlfn.IFS(AO58&gt;1,(AO58-AO59),AO58&lt;=1,(AO58))</f>
        <v>-26</v>
      </c>
      <c r="AT58" s="105">
        <f t="shared" si="20"/>
        <v>0</v>
      </c>
      <c r="AU58" s="175"/>
      <c r="AV58" s="105"/>
      <c r="AW58" s="5"/>
      <c r="AX58" s="5"/>
      <c r="AY58" s="5"/>
      <c r="AZ58" s="175">
        <f t="shared" si="21"/>
        <v>-26</v>
      </c>
      <c r="BA58" s="105">
        <f t="shared" si="22"/>
        <v>0</v>
      </c>
      <c r="BB58" s="5" cm="1">
        <f t="array" ref="BB58">+_xlfn.IFS(AZ58&gt;1,(AZ58-AZ59),AZ58&lt;=1,(AZ58))</f>
        <v>-26</v>
      </c>
      <c r="BC58" s="105">
        <f t="shared" si="23"/>
        <v>0</v>
      </c>
      <c r="BD58" s="5" cm="1">
        <f t="array" ref="BD58">+_xlfn.IFS(AZ58&gt;1,(AZ58-AZ59),AZ58&lt;=1,(AZ58))</f>
        <v>-26</v>
      </c>
      <c r="BE58" s="105">
        <f t="shared" si="24"/>
        <v>0</v>
      </c>
      <c r="BF58" s="175">
        <f t="shared" si="25"/>
        <v>-26</v>
      </c>
      <c r="BG58" s="105">
        <f t="shared" si="26"/>
        <v>0</v>
      </c>
      <c r="BH58" s="5" cm="1">
        <f t="array" ref="BH58">+_xlfn.IFS(BF58&gt;1,(BF58-BF59),BF58&lt;=1,(BF58))</f>
        <v>-26</v>
      </c>
      <c r="BI58" s="105">
        <f t="shared" si="27"/>
        <v>0</v>
      </c>
      <c r="BJ58" s="5" cm="1">
        <f t="array" ref="BJ58">+_xlfn.IFS(BF58&gt;1,(BF58-BF59),BF58&lt;=1,(BF58))</f>
        <v>-26</v>
      </c>
      <c r="BK58" s="105">
        <f t="shared" si="28"/>
        <v>0</v>
      </c>
      <c r="BL58" s="175">
        <f t="shared" si="29"/>
        <v>-26</v>
      </c>
      <c r="BM58" s="105">
        <f t="shared" si="30"/>
        <v>0</v>
      </c>
      <c r="BN58" s="5" cm="1">
        <f t="array" ref="BN58">+_xlfn.IFS(BL58&gt;1,(BL58-BL59),BL58&lt;=1,(BL58))</f>
        <v>-26</v>
      </c>
      <c r="BO58" s="105">
        <f t="shared" si="31"/>
        <v>0</v>
      </c>
      <c r="BP58" s="5" cm="1">
        <f t="array" ref="BP58">+_xlfn.IFS(BL58&gt;1,(BL58-BL59),BL58&lt;=1,(BL58))</f>
        <v>-26</v>
      </c>
      <c r="BQ58" s="105">
        <f t="shared" si="32"/>
        <v>0</v>
      </c>
      <c r="BR58" s="162"/>
      <c r="BS58" s="162"/>
    </row>
    <row r="59" spans="1:71" s="116" customFormat="1" x14ac:dyDescent="0.35">
      <c r="A59" s="475">
        <v>48</v>
      </c>
      <c r="B59" s="88">
        <v>47</v>
      </c>
      <c r="C59" s="447"/>
      <c r="D59" s="434">
        <f t="shared" si="33"/>
        <v>0</v>
      </c>
      <c r="E59" s="5">
        <f t="shared" si="1"/>
        <v>0</v>
      </c>
      <c r="F59" s="352">
        <f t="shared" si="2"/>
        <v>0</v>
      </c>
      <c r="G59" s="5"/>
      <c r="H59" s="234">
        <f t="shared" si="35"/>
        <v>-27</v>
      </c>
      <c r="I59" s="105">
        <f t="shared" si="34"/>
        <v>0</v>
      </c>
      <c r="J59" s="5" cm="1">
        <f t="array" ref="J59">+_xlfn.IFS(H59&gt;1,(H59-H60),H59&lt;=1,(H59))</f>
        <v>-27</v>
      </c>
      <c r="K59" s="105">
        <f t="shared" si="3"/>
        <v>0</v>
      </c>
      <c r="L59" s="5" cm="1">
        <f t="array" ref="L59">+_xlfn.IFS(H59&gt;1,(H59-H60),H59&lt;=1,(H59))</f>
        <v>-27</v>
      </c>
      <c r="M59" s="105">
        <f t="shared" si="4"/>
        <v>0</v>
      </c>
      <c r="N59"/>
      <c r="O59" s="1"/>
      <c r="P59" s="1"/>
      <c r="Q59"/>
      <c r="R59"/>
      <c r="S59"/>
      <c r="T59" s="175">
        <f t="shared" si="5"/>
        <v>-27</v>
      </c>
      <c r="U59" s="105">
        <f t="shared" si="6"/>
        <v>0</v>
      </c>
      <c r="V59" s="5" cm="1">
        <f t="array" ref="V59">+_xlfn.IFS(T59&gt;1,(T59-T60),T59&lt;=1,(T59))</f>
        <v>-27</v>
      </c>
      <c r="W59" s="105">
        <f t="shared" si="7"/>
        <v>0</v>
      </c>
      <c r="X59" s="5" cm="1">
        <f t="array" ref="X59">+_xlfn.IFS(T59&gt;1,(T59-T60),T59&lt;=1,(T59))</f>
        <v>-27</v>
      </c>
      <c r="Y59" s="105">
        <f t="shared" si="8"/>
        <v>0</v>
      </c>
      <c r="Z59" s="175">
        <f t="shared" si="9"/>
        <v>-27</v>
      </c>
      <c r="AA59" s="105">
        <f t="shared" si="10"/>
        <v>0</v>
      </c>
      <c r="AB59" s="5" cm="1">
        <f t="array" ref="AB59">+_xlfn.IFS(Z59&gt;1,(Z59-Z60),Z59&lt;=1,(Z59))</f>
        <v>-27</v>
      </c>
      <c r="AC59" s="105">
        <f t="shared" si="11"/>
        <v>0</v>
      </c>
      <c r="AD59" s="5" cm="1">
        <f t="array" ref="AD59">+_xlfn.IFS(Z59&gt;1,(Z59-Z60),Z59&lt;=1,(Z59))</f>
        <v>-27</v>
      </c>
      <c r="AE59" s="105">
        <f t="shared" si="12"/>
        <v>0</v>
      </c>
      <c r="AF59" s="175">
        <f t="shared" si="13"/>
        <v>-27</v>
      </c>
      <c r="AG59" s="105">
        <f t="shared" si="14"/>
        <v>0</v>
      </c>
      <c r="AH59" s="5" cm="1">
        <f t="array" ref="AH59">+_xlfn.IFS(AF59&gt;1,(AF59-AF60),AF59&lt;=1,(AF59))</f>
        <v>-27</v>
      </c>
      <c r="AI59" s="105">
        <f t="shared" si="15"/>
        <v>0</v>
      </c>
      <c r="AJ59" s="5" cm="1">
        <f t="array" ref="AJ59">+_xlfn.IFS(AF59&gt;1,(AF59-AF60),AF59&lt;=1,(AF59))</f>
        <v>-27</v>
      </c>
      <c r="AK59" s="105">
        <f t="shared" si="16"/>
        <v>0</v>
      </c>
      <c r="AL59" s="375"/>
      <c r="AM59" s="162"/>
      <c r="AN59" s="426"/>
      <c r="AO59" s="175">
        <f t="shared" si="17"/>
        <v>-27</v>
      </c>
      <c r="AP59" s="245">
        <f t="shared" si="18"/>
        <v>0</v>
      </c>
      <c r="AQ59" s="5" cm="1">
        <f t="array" ref="AQ59">+_xlfn.IFS(AO59&gt;1,(AO59-AO60),AO59&lt;=1,(AO59))</f>
        <v>-27</v>
      </c>
      <c r="AR59" s="105">
        <f t="shared" si="19"/>
        <v>0</v>
      </c>
      <c r="AS59" s="5" cm="1">
        <f t="array" ref="AS59">+_xlfn.IFS(AO59&gt;1,(AO59-AO60),AO59&lt;=1,(AO59))</f>
        <v>-27</v>
      </c>
      <c r="AT59" s="105">
        <f t="shared" si="20"/>
        <v>0</v>
      </c>
      <c r="AU59" s="175"/>
      <c r="AV59" s="105"/>
      <c r="AW59" s="5"/>
      <c r="AX59" s="5"/>
      <c r="AY59" s="5"/>
      <c r="AZ59" s="175">
        <f t="shared" si="21"/>
        <v>-27</v>
      </c>
      <c r="BA59" s="105">
        <f t="shared" si="22"/>
        <v>0</v>
      </c>
      <c r="BB59" s="5" cm="1">
        <f t="array" ref="BB59">+_xlfn.IFS(AZ59&gt;1,(AZ59-AZ60),AZ59&lt;=1,(AZ59))</f>
        <v>-27</v>
      </c>
      <c r="BC59" s="105">
        <f t="shared" si="23"/>
        <v>0</v>
      </c>
      <c r="BD59" s="5" cm="1">
        <f t="array" ref="BD59">+_xlfn.IFS(AZ59&gt;1,(AZ59-AZ60),AZ59&lt;=1,(AZ59))</f>
        <v>-27</v>
      </c>
      <c r="BE59" s="105">
        <f t="shared" si="24"/>
        <v>0</v>
      </c>
      <c r="BF59" s="175">
        <f t="shared" si="25"/>
        <v>-27</v>
      </c>
      <c r="BG59" s="105">
        <f t="shared" si="26"/>
        <v>0</v>
      </c>
      <c r="BH59" s="5" cm="1">
        <f t="array" ref="BH59">+_xlfn.IFS(BF59&gt;1,(BF59-BF60),BF59&lt;=1,(BF59))</f>
        <v>-27</v>
      </c>
      <c r="BI59" s="105">
        <f t="shared" si="27"/>
        <v>0</v>
      </c>
      <c r="BJ59" s="5" cm="1">
        <f t="array" ref="BJ59">+_xlfn.IFS(BF59&gt;1,(BF59-BF60),BF59&lt;=1,(BF59))</f>
        <v>-27</v>
      </c>
      <c r="BK59" s="105">
        <f t="shared" si="28"/>
        <v>0</v>
      </c>
      <c r="BL59" s="175">
        <f t="shared" si="29"/>
        <v>-27</v>
      </c>
      <c r="BM59" s="105">
        <f t="shared" si="30"/>
        <v>0</v>
      </c>
      <c r="BN59" s="5" cm="1">
        <f t="array" ref="BN59">+_xlfn.IFS(BL59&gt;1,(BL59-BL60),BL59&lt;=1,(BL59))</f>
        <v>-27</v>
      </c>
      <c r="BO59" s="105">
        <f t="shared" si="31"/>
        <v>0</v>
      </c>
      <c r="BP59" s="5" cm="1">
        <f t="array" ref="BP59">+_xlfn.IFS(BL59&gt;1,(BL59-BL60),BL59&lt;=1,(BL59))</f>
        <v>-27</v>
      </c>
      <c r="BQ59" s="105">
        <f t="shared" si="32"/>
        <v>0</v>
      </c>
      <c r="BR59" s="162"/>
      <c r="BS59" s="162"/>
    </row>
    <row r="60" spans="1:71" s="116" customFormat="1" x14ac:dyDescent="0.35">
      <c r="A60" s="79">
        <v>49</v>
      </c>
      <c r="B60" s="88">
        <v>48</v>
      </c>
      <c r="C60" s="446"/>
      <c r="D60" s="434">
        <f t="shared" si="33"/>
        <v>0</v>
      </c>
      <c r="E60" s="5">
        <f t="shared" si="1"/>
        <v>0</v>
      </c>
      <c r="F60" s="352">
        <f t="shared" si="2"/>
        <v>0</v>
      </c>
      <c r="G60" s="5"/>
      <c r="H60" s="234">
        <f t="shared" si="35"/>
        <v>-28</v>
      </c>
      <c r="I60" s="105">
        <f t="shared" si="34"/>
        <v>0</v>
      </c>
      <c r="J60" s="5" cm="1">
        <f t="array" ref="J60">+_xlfn.IFS(H60&gt;1,(H60-H61),H60&lt;=1,(H60))</f>
        <v>-28</v>
      </c>
      <c r="K60" s="105">
        <f t="shared" si="3"/>
        <v>0</v>
      </c>
      <c r="L60" s="5" cm="1">
        <f t="array" ref="L60">+_xlfn.IFS(H60&gt;1,(H60-H61),H60&lt;=1,(H60))</f>
        <v>-28</v>
      </c>
      <c r="M60" s="105">
        <f t="shared" si="4"/>
        <v>0</v>
      </c>
      <c r="N60"/>
      <c r="O60" s="1"/>
      <c r="P60" s="1"/>
      <c r="Q60"/>
      <c r="R60"/>
      <c r="S60"/>
      <c r="T60" s="175">
        <f t="shared" si="5"/>
        <v>-28</v>
      </c>
      <c r="U60" s="105">
        <f t="shared" si="6"/>
        <v>0</v>
      </c>
      <c r="V60" s="5" cm="1">
        <f t="array" ref="V60">+_xlfn.IFS(T60&gt;1,(T60-T61),T60&lt;=1,(T60))</f>
        <v>-28</v>
      </c>
      <c r="W60" s="105">
        <f t="shared" si="7"/>
        <v>0</v>
      </c>
      <c r="X60" s="5" cm="1">
        <f t="array" ref="X60">+_xlfn.IFS(T60&gt;1,(T60-T61),T60&lt;=1,(T60))</f>
        <v>-28</v>
      </c>
      <c r="Y60" s="105">
        <f t="shared" si="8"/>
        <v>0</v>
      </c>
      <c r="Z60" s="175">
        <f t="shared" si="9"/>
        <v>-28</v>
      </c>
      <c r="AA60" s="105">
        <f t="shared" si="10"/>
        <v>0</v>
      </c>
      <c r="AB60" s="5" cm="1">
        <f t="array" ref="AB60">+_xlfn.IFS(Z60&gt;1,(Z60-Z61),Z60&lt;=1,(Z60))</f>
        <v>-28</v>
      </c>
      <c r="AC60" s="105">
        <f t="shared" si="11"/>
        <v>0</v>
      </c>
      <c r="AD60" s="5" cm="1">
        <f t="array" ref="AD60">+_xlfn.IFS(Z60&gt;1,(Z60-Z61),Z60&lt;=1,(Z60))</f>
        <v>-28</v>
      </c>
      <c r="AE60" s="105">
        <f t="shared" si="12"/>
        <v>0</v>
      </c>
      <c r="AF60" s="175">
        <f t="shared" si="13"/>
        <v>-28</v>
      </c>
      <c r="AG60" s="105">
        <f t="shared" si="14"/>
        <v>0</v>
      </c>
      <c r="AH60" s="5" cm="1">
        <f t="array" ref="AH60">+_xlfn.IFS(AF60&gt;1,(AF60-AF61),AF60&lt;=1,(AF60))</f>
        <v>-28</v>
      </c>
      <c r="AI60" s="105">
        <f t="shared" si="15"/>
        <v>0</v>
      </c>
      <c r="AJ60" s="5" cm="1">
        <f t="array" ref="AJ60">+_xlfn.IFS(AF60&gt;1,(AF60-AF61),AF60&lt;=1,(AF60))</f>
        <v>-28</v>
      </c>
      <c r="AK60" s="105">
        <f t="shared" si="16"/>
        <v>0</v>
      </c>
      <c r="AL60" s="375"/>
      <c r="AM60" s="162"/>
      <c r="AN60" s="427"/>
      <c r="AO60" s="175">
        <f t="shared" si="17"/>
        <v>-28</v>
      </c>
      <c r="AP60" s="245">
        <f t="shared" si="18"/>
        <v>0</v>
      </c>
      <c r="AQ60" s="5" cm="1">
        <f t="array" ref="AQ60">+_xlfn.IFS(AO60&gt;1,(AO60-AO61),AO60&lt;=1,(AO60))</f>
        <v>-28</v>
      </c>
      <c r="AR60" s="105">
        <f t="shared" si="19"/>
        <v>0</v>
      </c>
      <c r="AS60" s="5" cm="1">
        <f t="array" ref="AS60">+_xlfn.IFS(AO60&gt;1,(AO60-AO61),AO60&lt;=1,(AO60))</f>
        <v>-28</v>
      </c>
      <c r="AT60" s="105">
        <f t="shared" si="20"/>
        <v>0</v>
      </c>
      <c r="AU60" s="175"/>
      <c r="AV60" s="105"/>
      <c r="AW60" s="5"/>
      <c r="AX60" s="5"/>
      <c r="AY60" s="5"/>
      <c r="AZ60" s="175">
        <f t="shared" si="21"/>
        <v>-28</v>
      </c>
      <c r="BA60" s="105">
        <f t="shared" si="22"/>
        <v>0</v>
      </c>
      <c r="BB60" s="5" cm="1">
        <f t="array" ref="BB60">+_xlfn.IFS(AZ60&gt;1,(AZ60-AZ61),AZ60&lt;=1,(AZ60))</f>
        <v>-28</v>
      </c>
      <c r="BC60" s="105">
        <f t="shared" si="23"/>
        <v>0</v>
      </c>
      <c r="BD60" s="5" cm="1">
        <f t="array" ref="BD60">+_xlfn.IFS(AZ60&gt;1,(AZ60-AZ61),AZ60&lt;=1,(AZ60))</f>
        <v>-28</v>
      </c>
      <c r="BE60" s="105">
        <f t="shared" si="24"/>
        <v>0</v>
      </c>
      <c r="BF60" s="175">
        <f t="shared" si="25"/>
        <v>-28</v>
      </c>
      <c r="BG60" s="105">
        <f t="shared" si="26"/>
        <v>0</v>
      </c>
      <c r="BH60" s="5" cm="1">
        <f t="array" ref="BH60">+_xlfn.IFS(BF60&gt;1,(BF60-BF61),BF60&lt;=1,(BF60))</f>
        <v>-28</v>
      </c>
      <c r="BI60" s="105">
        <f t="shared" si="27"/>
        <v>0</v>
      </c>
      <c r="BJ60" s="5" cm="1">
        <f t="array" ref="BJ60">+_xlfn.IFS(BF60&gt;1,(BF60-BF61),BF60&lt;=1,(BF60))</f>
        <v>-28</v>
      </c>
      <c r="BK60" s="105">
        <f t="shared" si="28"/>
        <v>0</v>
      </c>
      <c r="BL60" s="175">
        <f t="shared" si="29"/>
        <v>-28</v>
      </c>
      <c r="BM60" s="105">
        <f t="shared" si="30"/>
        <v>0</v>
      </c>
      <c r="BN60" s="5" cm="1">
        <f t="array" ref="BN60">+_xlfn.IFS(BL60&gt;1,(BL60-BL61),BL60&lt;=1,(BL60))</f>
        <v>-28</v>
      </c>
      <c r="BO60" s="105">
        <f t="shared" si="31"/>
        <v>0</v>
      </c>
      <c r="BP60" s="5" cm="1">
        <f t="array" ref="BP60">+_xlfn.IFS(BL60&gt;1,(BL60-BL61),BL60&lt;=1,(BL60))</f>
        <v>-28</v>
      </c>
      <c r="BQ60" s="105">
        <f t="shared" si="32"/>
        <v>0</v>
      </c>
      <c r="BR60" s="162"/>
      <c r="BS60" s="162"/>
    </row>
    <row r="61" spans="1:71" s="116" customFormat="1" x14ac:dyDescent="0.35">
      <c r="A61" s="79">
        <v>50</v>
      </c>
      <c r="B61" s="88">
        <v>49</v>
      </c>
      <c r="C61" s="445"/>
      <c r="D61" s="434">
        <f t="shared" si="33"/>
        <v>0</v>
      </c>
      <c r="E61" s="5">
        <f t="shared" si="1"/>
        <v>0</v>
      </c>
      <c r="F61" s="352">
        <f t="shared" si="2"/>
        <v>0</v>
      </c>
      <c r="G61" s="5"/>
      <c r="H61" s="234">
        <f t="shared" si="35"/>
        <v>-29</v>
      </c>
      <c r="I61" s="105">
        <f t="shared" si="34"/>
        <v>0</v>
      </c>
      <c r="J61" s="5" cm="1">
        <f t="array" ref="J61">+_xlfn.IFS(H61&gt;1,(H61-H62),H61&lt;=1,(H61))</f>
        <v>-29</v>
      </c>
      <c r="K61" s="105">
        <f t="shared" si="3"/>
        <v>0</v>
      </c>
      <c r="L61" s="5" cm="1">
        <f t="array" ref="L61">+_xlfn.IFS(H61&gt;1,(H61-H62),H61&lt;=1,(H61))</f>
        <v>-29</v>
      </c>
      <c r="M61" s="105">
        <f t="shared" si="4"/>
        <v>0</v>
      </c>
      <c r="N61"/>
      <c r="O61" s="1"/>
      <c r="P61" s="1"/>
      <c r="Q61"/>
      <c r="R61"/>
      <c r="S61"/>
      <c r="T61" s="175">
        <f t="shared" si="5"/>
        <v>-29</v>
      </c>
      <c r="U61" s="105">
        <f t="shared" si="6"/>
        <v>0</v>
      </c>
      <c r="V61" s="5" cm="1">
        <f t="array" ref="V61">+_xlfn.IFS(T61&gt;1,(T61-T62),T61&lt;=1,(T61))</f>
        <v>-29</v>
      </c>
      <c r="W61" s="105">
        <f t="shared" si="7"/>
        <v>0</v>
      </c>
      <c r="X61" s="5" cm="1">
        <f t="array" ref="X61">+_xlfn.IFS(T61&gt;1,(T61-T62),T61&lt;=1,(T61))</f>
        <v>-29</v>
      </c>
      <c r="Y61" s="105">
        <f t="shared" si="8"/>
        <v>0</v>
      </c>
      <c r="Z61" s="175">
        <f t="shared" si="9"/>
        <v>-29</v>
      </c>
      <c r="AA61" s="105">
        <f t="shared" si="10"/>
        <v>0</v>
      </c>
      <c r="AB61" s="5" cm="1">
        <f t="array" ref="AB61">+_xlfn.IFS(Z61&gt;1,(Z61-Z62),Z61&lt;=1,(Z61))</f>
        <v>-29</v>
      </c>
      <c r="AC61" s="105">
        <f t="shared" si="11"/>
        <v>0</v>
      </c>
      <c r="AD61" s="5" cm="1">
        <f t="array" ref="AD61">+_xlfn.IFS(Z61&gt;1,(Z61-Z62),Z61&lt;=1,(Z61))</f>
        <v>-29</v>
      </c>
      <c r="AE61" s="105">
        <f t="shared" si="12"/>
        <v>0</v>
      </c>
      <c r="AF61" s="175">
        <f t="shared" si="13"/>
        <v>-29</v>
      </c>
      <c r="AG61" s="105">
        <f t="shared" si="14"/>
        <v>0</v>
      </c>
      <c r="AH61" s="5" cm="1">
        <f t="array" ref="AH61">+_xlfn.IFS(AF61&gt;1,(AF61-AF62),AF61&lt;=1,(AF61))</f>
        <v>-29</v>
      </c>
      <c r="AI61" s="105">
        <f t="shared" si="15"/>
        <v>0</v>
      </c>
      <c r="AJ61" s="5" cm="1">
        <f t="array" ref="AJ61">+_xlfn.IFS(AF61&gt;1,(AF61-AF62),AF61&lt;=1,(AF61))</f>
        <v>-29</v>
      </c>
      <c r="AK61" s="105">
        <f t="shared" si="16"/>
        <v>0</v>
      </c>
      <c r="AL61" s="375"/>
      <c r="AM61" s="162"/>
      <c r="AN61" s="426"/>
      <c r="AO61" s="175">
        <f t="shared" si="17"/>
        <v>-29</v>
      </c>
      <c r="AP61" s="245">
        <f t="shared" si="18"/>
        <v>0</v>
      </c>
      <c r="AQ61" s="5" cm="1">
        <f t="array" ref="AQ61">+_xlfn.IFS(AO61&gt;1,(AO61-AO62),AO61&lt;=1,(AO61))</f>
        <v>-29</v>
      </c>
      <c r="AR61" s="105">
        <f t="shared" si="19"/>
        <v>0</v>
      </c>
      <c r="AS61" s="5" cm="1">
        <f t="array" ref="AS61">+_xlfn.IFS(AO61&gt;1,(AO61-AO62),AO61&lt;=1,(AO61))</f>
        <v>-29</v>
      </c>
      <c r="AT61" s="105">
        <f t="shared" si="20"/>
        <v>0</v>
      </c>
      <c r="AU61" s="175"/>
      <c r="AV61" s="105"/>
      <c r="AW61" s="5"/>
      <c r="AX61" s="5"/>
      <c r="AY61" s="5"/>
      <c r="AZ61" s="175">
        <f t="shared" si="21"/>
        <v>-29</v>
      </c>
      <c r="BA61" s="105">
        <f t="shared" si="22"/>
        <v>0</v>
      </c>
      <c r="BB61" s="5" cm="1">
        <f t="array" ref="BB61">+_xlfn.IFS(AZ61&gt;1,(AZ61-AZ62),AZ61&lt;=1,(AZ61))</f>
        <v>-29</v>
      </c>
      <c r="BC61" s="105">
        <f t="shared" si="23"/>
        <v>0</v>
      </c>
      <c r="BD61" s="5" cm="1">
        <f t="array" ref="BD61">+_xlfn.IFS(AZ61&gt;1,(AZ61-AZ62),AZ61&lt;=1,(AZ61))</f>
        <v>-29</v>
      </c>
      <c r="BE61" s="105">
        <f t="shared" si="24"/>
        <v>0</v>
      </c>
      <c r="BF61" s="175">
        <f t="shared" si="25"/>
        <v>-29</v>
      </c>
      <c r="BG61" s="105">
        <f t="shared" si="26"/>
        <v>0</v>
      </c>
      <c r="BH61" s="5" cm="1">
        <f t="array" ref="BH61">+_xlfn.IFS(BF61&gt;1,(BF61-BF62),BF61&lt;=1,(BF61))</f>
        <v>-29</v>
      </c>
      <c r="BI61" s="105">
        <f t="shared" si="27"/>
        <v>0</v>
      </c>
      <c r="BJ61" s="5" cm="1">
        <f t="array" ref="BJ61">+_xlfn.IFS(BF61&gt;1,(BF61-BF62),BF61&lt;=1,(BF61))</f>
        <v>-29</v>
      </c>
      <c r="BK61" s="105">
        <f t="shared" si="28"/>
        <v>0</v>
      </c>
      <c r="BL61" s="175">
        <f t="shared" si="29"/>
        <v>-29</v>
      </c>
      <c r="BM61" s="105">
        <f t="shared" si="30"/>
        <v>0</v>
      </c>
      <c r="BN61" s="5" cm="1">
        <f t="array" ref="BN61">+_xlfn.IFS(BL61&gt;1,(BL61-BL62),BL61&lt;=1,(BL61))</f>
        <v>-29</v>
      </c>
      <c r="BO61" s="105">
        <f t="shared" si="31"/>
        <v>0</v>
      </c>
      <c r="BP61" s="5" cm="1">
        <f t="array" ref="BP61">+_xlfn.IFS(BL61&gt;1,(BL61-BL62),BL61&lt;=1,(BL61))</f>
        <v>-29</v>
      </c>
      <c r="BQ61" s="105">
        <f t="shared" si="32"/>
        <v>0</v>
      </c>
      <c r="BR61" s="162"/>
      <c r="BS61" s="162"/>
    </row>
    <row r="62" spans="1:71" s="82" customFormat="1" ht="21" x14ac:dyDescent="0.5">
      <c r="A62" s="475">
        <v>51</v>
      </c>
      <c r="B62" s="88">
        <v>50</v>
      </c>
      <c r="C62" s="448"/>
      <c r="D62" s="434">
        <f t="shared" si="33"/>
        <v>0</v>
      </c>
      <c r="E62" s="5">
        <f t="shared" si="1"/>
        <v>0</v>
      </c>
      <c r="F62" s="352">
        <f t="shared" si="2"/>
        <v>0</v>
      </c>
      <c r="G62" s="5"/>
      <c r="H62" s="234">
        <f t="shared" si="35"/>
        <v>-30</v>
      </c>
      <c r="I62" s="105">
        <f t="shared" si="34"/>
        <v>0</v>
      </c>
      <c r="J62" s="5" cm="1">
        <f t="array" ref="J62">+_xlfn.IFS(H62&gt;1,(H62-H63),H62&lt;=1,(H62))</f>
        <v>-30</v>
      </c>
      <c r="K62" s="105">
        <f t="shared" si="3"/>
        <v>0</v>
      </c>
      <c r="L62" s="5" cm="1">
        <f t="array" ref="L62">+_xlfn.IFS(H62&gt;1,(H62-H63),H62&lt;=1,(H62))</f>
        <v>-30</v>
      </c>
      <c r="M62" s="105">
        <f t="shared" si="4"/>
        <v>0</v>
      </c>
      <c r="N62"/>
      <c r="O62" s="1"/>
      <c r="P62" s="1"/>
      <c r="Q62"/>
      <c r="R62"/>
      <c r="S62"/>
      <c r="T62" s="175">
        <f t="shared" si="5"/>
        <v>-30</v>
      </c>
      <c r="U62" s="105">
        <f t="shared" si="6"/>
        <v>0</v>
      </c>
      <c r="V62" s="5" cm="1">
        <f t="array" ref="V62">+_xlfn.IFS(T62&gt;1,(T62-T63),T62&lt;=1,(T62))</f>
        <v>-30</v>
      </c>
      <c r="W62" s="105">
        <f t="shared" si="7"/>
        <v>0</v>
      </c>
      <c r="X62" s="5" cm="1">
        <f t="array" ref="X62">+_xlfn.IFS(T62&gt;1,(T62-T63),T62&lt;=1,(T62))</f>
        <v>-30</v>
      </c>
      <c r="Y62" s="105">
        <f t="shared" si="8"/>
        <v>0</v>
      </c>
      <c r="Z62" s="175">
        <f t="shared" si="9"/>
        <v>-30</v>
      </c>
      <c r="AA62" s="105">
        <f t="shared" si="10"/>
        <v>0</v>
      </c>
      <c r="AB62" s="5" cm="1">
        <f t="array" ref="AB62">+_xlfn.IFS(Z62&gt;1,(Z62-Z63),Z62&lt;=1,(Z62))</f>
        <v>-30</v>
      </c>
      <c r="AC62" s="105">
        <f t="shared" si="11"/>
        <v>0</v>
      </c>
      <c r="AD62" s="5" cm="1">
        <f t="array" ref="AD62">+_xlfn.IFS(Z62&gt;1,(Z62-Z63),Z62&lt;=1,(Z62))</f>
        <v>-30</v>
      </c>
      <c r="AE62" s="105">
        <f t="shared" si="12"/>
        <v>0</v>
      </c>
      <c r="AF62" s="175">
        <f t="shared" si="13"/>
        <v>-30</v>
      </c>
      <c r="AG62" s="105">
        <f t="shared" si="14"/>
        <v>0</v>
      </c>
      <c r="AH62" s="5" cm="1">
        <f t="array" ref="AH62">+_xlfn.IFS(AF62&gt;1,(AF62-AF63),AF62&lt;=1,(AF62))</f>
        <v>-30</v>
      </c>
      <c r="AI62" s="105">
        <f t="shared" si="15"/>
        <v>0</v>
      </c>
      <c r="AJ62" s="5" cm="1">
        <f t="array" ref="AJ62">+_xlfn.IFS(AF62&gt;1,(AF62-AF63),AF62&lt;=1,(AF62))</f>
        <v>-30</v>
      </c>
      <c r="AK62" s="105">
        <f t="shared" si="16"/>
        <v>0</v>
      </c>
      <c r="AL62" s="127"/>
      <c r="AN62" s="126"/>
      <c r="AO62" s="175">
        <f t="shared" si="17"/>
        <v>-30</v>
      </c>
      <c r="AP62" s="245">
        <f t="shared" si="18"/>
        <v>0</v>
      </c>
      <c r="AQ62" s="5" cm="1">
        <f t="array" ref="AQ62">+_xlfn.IFS(AO62&gt;1,(AO62-AO63),AO62&lt;=1,(AO62))</f>
        <v>-30</v>
      </c>
      <c r="AR62" s="105">
        <f t="shared" si="19"/>
        <v>0</v>
      </c>
      <c r="AS62" s="5" cm="1">
        <f t="array" ref="AS62">+_xlfn.IFS(AO62&gt;1,(AO62-AO63),AO62&lt;=1,(AO62))</f>
        <v>-30</v>
      </c>
      <c r="AT62" s="105">
        <f t="shared" si="20"/>
        <v>0</v>
      </c>
      <c r="AU62" s="175"/>
      <c r="AV62" s="105"/>
      <c r="AW62" s="5"/>
      <c r="AX62" s="5"/>
      <c r="AY62" s="5"/>
      <c r="AZ62" s="175">
        <f t="shared" si="21"/>
        <v>-30</v>
      </c>
      <c r="BA62" s="105">
        <f t="shared" si="22"/>
        <v>0</v>
      </c>
      <c r="BB62" s="5" cm="1">
        <f t="array" ref="BB62">+_xlfn.IFS(AZ62&gt;1,(AZ62-AZ63),AZ62&lt;=1,(AZ62))</f>
        <v>-30</v>
      </c>
      <c r="BC62" s="105">
        <f t="shared" si="23"/>
        <v>0</v>
      </c>
      <c r="BD62" s="5" cm="1">
        <f t="array" ref="BD62">+_xlfn.IFS(AZ62&gt;1,(AZ62-AZ63),AZ62&lt;=1,(AZ62))</f>
        <v>-30</v>
      </c>
      <c r="BE62" s="105">
        <f t="shared" si="24"/>
        <v>0</v>
      </c>
      <c r="BF62" s="175">
        <f t="shared" si="25"/>
        <v>-30</v>
      </c>
      <c r="BG62" s="105">
        <f t="shared" si="26"/>
        <v>0</v>
      </c>
      <c r="BH62" s="5" cm="1">
        <f t="array" ref="BH62">+_xlfn.IFS(BF62&gt;1,(BF62-BF63),BF62&lt;=1,(BF62))</f>
        <v>-30</v>
      </c>
      <c r="BI62" s="105">
        <f t="shared" si="27"/>
        <v>0</v>
      </c>
      <c r="BJ62" s="5" cm="1">
        <f t="array" ref="BJ62">+_xlfn.IFS(BF62&gt;1,(BF62-BF63),BF62&lt;=1,(BF62))</f>
        <v>-30</v>
      </c>
      <c r="BK62" s="105">
        <f t="shared" si="28"/>
        <v>0</v>
      </c>
      <c r="BL62" s="175">
        <f t="shared" si="29"/>
        <v>-30</v>
      </c>
      <c r="BM62" s="105">
        <f t="shared" si="30"/>
        <v>0</v>
      </c>
      <c r="BN62" s="5" cm="1">
        <f t="array" ref="BN62">+_xlfn.IFS(BL62&gt;1,(BL62-BL63),BL62&lt;=1,(BL62))</f>
        <v>-30</v>
      </c>
      <c r="BO62" s="105">
        <f t="shared" si="31"/>
        <v>0</v>
      </c>
      <c r="BP62" s="5" cm="1">
        <f t="array" ref="BP62">+_xlfn.IFS(BL62&gt;1,(BL62-BL63),BL62&lt;=1,(BL62))</f>
        <v>-30</v>
      </c>
      <c r="BQ62" s="105">
        <f t="shared" si="32"/>
        <v>0</v>
      </c>
    </row>
    <row r="63" spans="1:71" x14ac:dyDescent="0.35">
      <c r="A63" s="79">
        <v>52</v>
      </c>
      <c r="B63" s="274">
        <v>51</v>
      </c>
      <c r="C63" s="438"/>
      <c r="D63" s="434">
        <f t="shared" si="33"/>
        <v>0</v>
      </c>
      <c r="E63" s="5">
        <f t="shared" si="1"/>
        <v>0</v>
      </c>
      <c r="F63" s="352">
        <f t="shared" si="2"/>
        <v>0</v>
      </c>
      <c r="G63" s="5"/>
      <c r="H63" s="234">
        <f t="shared" si="35"/>
        <v>-31</v>
      </c>
      <c r="I63" s="105">
        <f t="shared" si="34"/>
        <v>0</v>
      </c>
      <c r="J63" s="5" cm="1">
        <f t="array" ref="J63">+_xlfn.IFS(H63&gt;1,(H63-H64),H63&lt;=1,(H63))</f>
        <v>-31</v>
      </c>
      <c r="K63" s="105">
        <f t="shared" si="3"/>
        <v>0</v>
      </c>
      <c r="L63" s="5" cm="1">
        <f t="array" ref="L63">+_xlfn.IFS(H63&gt;1,(H63-H64),H63&lt;=1,(H63))</f>
        <v>-31</v>
      </c>
      <c r="M63" s="105">
        <f t="shared" si="4"/>
        <v>0</v>
      </c>
      <c r="O63" s="1"/>
      <c r="P63" s="1"/>
      <c r="T63" s="175">
        <f t="shared" si="5"/>
        <v>-31</v>
      </c>
      <c r="U63" s="105">
        <f t="shared" si="6"/>
        <v>0</v>
      </c>
      <c r="V63" s="5" cm="1">
        <f t="array" ref="V63">+_xlfn.IFS(T63&gt;1,(T63-T64),T63&lt;=1,(T63))</f>
        <v>-31</v>
      </c>
      <c r="W63" s="105">
        <f t="shared" si="7"/>
        <v>0</v>
      </c>
      <c r="X63" s="5" cm="1">
        <f t="array" ref="X63">+_xlfn.IFS(T63&gt;1,(T63-T64),T63&lt;=1,(T63))</f>
        <v>-31</v>
      </c>
      <c r="Y63" s="105">
        <f t="shared" si="8"/>
        <v>0</v>
      </c>
      <c r="Z63" s="175">
        <f t="shared" si="9"/>
        <v>-31</v>
      </c>
      <c r="AA63" s="105">
        <f t="shared" si="10"/>
        <v>0</v>
      </c>
      <c r="AB63" s="5" cm="1">
        <f t="array" ref="AB63">+_xlfn.IFS(Z63&gt;1,(Z63-Z64),Z63&lt;=1,(Z63))</f>
        <v>-31</v>
      </c>
      <c r="AC63" s="105">
        <f t="shared" si="11"/>
        <v>0</v>
      </c>
      <c r="AD63" s="5" cm="1">
        <f t="array" ref="AD63">+_xlfn.IFS(Z63&gt;1,(Z63-Z64),Z63&lt;=1,(Z63))</f>
        <v>-31</v>
      </c>
      <c r="AE63" s="105">
        <f t="shared" si="12"/>
        <v>0</v>
      </c>
      <c r="AF63" s="175">
        <f t="shared" si="13"/>
        <v>-31</v>
      </c>
      <c r="AG63" s="105">
        <f t="shared" si="14"/>
        <v>0</v>
      </c>
      <c r="AH63" s="5" cm="1">
        <f t="array" ref="AH63">+_xlfn.IFS(AF63&gt;1,(AF63-AF64),AF63&lt;=1,(AF63))</f>
        <v>-31</v>
      </c>
      <c r="AI63" s="105">
        <f t="shared" si="15"/>
        <v>0</v>
      </c>
      <c r="AJ63" s="5" cm="1">
        <f t="array" ref="AJ63">+_xlfn.IFS(AF63&gt;1,(AF63-AF64),AF63&lt;=1,(AF63))</f>
        <v>-31</v>
      </c>
      <c r="AK63" s="105">
        <f t="shared" si="16"/>
        <v>0</v>
      </c>
      <c r="AO63" s="175">
        <f t="shared" si="17"/>
        <v>-31</v>
      </c>
      <c r="AP63" s="245">
        <f t="shared" si="18"/>
        <v>0</v>
      </c>
      <c r="AQ63" s="5" cm="1">
        <f t="array" ref="AQ63">+_xlfn.IFS(AO63&gt;1,(AO63-AO64),AO63&lt;=1,(AO63))</f>
        <v>-31</v>
      </c>
      <c r="AR63" s="105">
        <f t="shared" si="19"/>
        <v>0</v>
      </c>
      <c r="AS63" s="5" cm="1">
        <f t="array" ref="AS63">+_xlfn.IFS(AO63&gt;1,(AO63-AO64),AO63&lt;=1,(AO63))</f>
        <v>-31</v>
      </c>
      <c r="AT63" s="105">
        <f t="shared" si="20"/>
        <v>0</v>
      </c>
      <c r="AU63" s="175"/>
      <c r="AV63" s="105"/>
      <c r="AW63" s="5"/>
      <c r="AX63" s="5"/>
      <c r="AY63" s="5"/>
      <c r="AZ63" s="175">
        <f t="shared" si="21"/>
        <v>-31</v>
      </c>
      <c r="BA63" s="105">
        <f t="shared" si="22"/>
        <v>0</v>
      </c>
      <c r="BB63" s="5" cm="1">
        <f t="array" ref="BB63">+_xlfn.IFS(AZ63&gt;1,(AZ63-AZ64),AZ63&lt;=1,(AZ63))</f>
        <v>-31</v>
      </c>
      <c r="BC63" s="105">
        <f t="shared" si="23"/>
        <v>0</v>
      </c>
      <c r="BD63" s="5" cm="1">
        <f t="array" ref="BD63">+_xlfn.IFS(AZ63&gt;1,(AZ63-AZ64),AZ63&lt;=1,(AZ63))</f>
        <v>-31</v>
      </c>
      <c r="BE63" s="105">
        <f t="shared" si="24"/>
        <v>0</v>
      </c>
      <c r="BF63" s="175">
        <f t="shared" si="25"/>
        <v>-31</v>
      </c>
      <c r="BG63" s="105">
        <f t="shared" si="26"/>
        <v>0</v>
      </c>
      <c r="BH63" s="5" cm="1">
        <f t="array" ref="BH63">+_xlfn.IFS(BF63&gt;1,(BF63-BF64),BF63&lt;=1,(BF63))</f>
        <v>-31</v>
      </c>
      <c r="BI63" s="105">
        <f t="shared" si="27"/>
        <v>0</v>
      </c>
      <c r="BJ63" s="5" cm="1">
        <f t="array" ref="BJ63">+_xlfn.IFS(BF63&gt;1,(BF63-BF64),BF63&lt;=1,(BF63))</f>
        <v>-31</v>
      </c>
      <c r="BK63" s="105">
        <f t="shared" si="28"/>
        <v>0</v>
      </c>
      <c r="BL63" s="175">
        <f t="shared" si="29"/>
        <v>-31</v>
      </c>
      <c r="BM63" s="105">
        <f t="shared" si="30"/>
        <v>0</v>
      </c>
      <c r="BN63" s="5" cm="1">
        <f t="array" ref="BN63">+_xlfn.IFS(BL63&gt;1,(BL63-BL64),BL63&lt;=1,(BL63))</f>
        <v>-31</v>
      </c>
      <c r="BO63" s="105">
        <f t="shared" si="31"/>
        <v>0</v>
      </c>
      <c r="BP63" s="5" cm="1">
        <f t="array" ref="BP63">+_xlfn.IFS(BL63&gt;1,(BL63-BL64),BL63&lt;=1,(BL63))</f>
        <v>-31</v>
      </c>
      <c r="BQ63" s="105">
        <f t="shared" si="32"/>
        <v>0</v>
      </c>
    </row>
    <row r="64" spans="1:71" x14ac:dyDescent="0.35">
      <c r="A64" s="79">
        <v>53</v>
      </c>
      <c r="B64" s="275">
        <v>52</v>
      </c>
      <c r="C64" s="438"/>
      <c r="D64" s="434">
        <f t="shared" si="33"/>
        <v>0</v>
      </c>
      <c r="E64" s="5">
        <f t="shared" si="1"/>
        <v>0</v>
      </c>
      <c r="F64" s="352">
        <f t="shared" si="2"/>
        <v>0</v>
      </c>
      <c r="G64" s="5"/>
      <c r="H64" s="234">
        <f t="shared" si="35"/>
        <v>-32</v>
      </c>
      <c r="I64" s="105">
        <f t="shared" si="34"/>
        <v>0</v>
      </c>
      <c r="J64" s="5" cm="1">
        <f t="array" ref="J64">+_xlfn.IFS(H64&gt;1,(H64-H65),H64&lt;=1,(H64))</f>
        <v>-32</v>
      </c>
      <c r="K64" s="105">
        <f t="shared" si="3"/>
        <v>0</v>
      </c>
      <c r="L64" s="5" cm="1">
        <f t="array" ref="L64">+_xlfn.IFS(H64&gt;1,(H64-H65),H64&lt;=1,(H64))</f>
        <v>-32</v>
      </c>
      <c r="M64" s="105">
        <f t="shared" si="4"/>
        <v>0</v>
      </c>
      <c r="O64" s="1"/>
      <c r="P64" s="1"/>
      <c r="T64" s="175">
        <f t="shared" si="5"/>
        <v>-32</v>
      </c>
      <c r="U64" s="105">
        <f t="shared" si="6"/>
        <v>0</v>
      </c>
      <c r="V64" s="5" cm="1">
        <f t="array" ref="V64">+_xlfn.IFS(T64&gt;1,(T64-T65),T64&lt;=1,(T64))</f>
        <v>-32</v>
      </c>
      <c r="W64" s="105">
        <f t="shared" si="7"/>
        <v>0</v>
      </c>
      <c r="X64" s="5" cm="1">
        <f t="array" ref="X64">+_xlfn.IFS(T64&gt;1,(T64-T65),T64&lt;=1,(T64))</f>
        <v>-32</v>
      </c>
      <c r="Y64" s="105">
        <f t="shared" si="8"/>
        <v>0</v>
      </c>
      <c r="Z64" s="175">
        <f t="shared" si="9"/>
        <v>-32</v>
      </c>
      <c r="AA64" s="105">
        <f t="shared" si="10"/>
        <v>0</v>
      </c>
      <c r="AB64" s="5" cm="1">
        <f t="array" ref="AB64">+_xlfn.IFS(Z64&gt;1,(Z64-Z65),Z64&lt;=1,(Z64))</f>
        <v>-32</v>
      </c>
      <c r="AC64" s="105">
        <f t="shared" si="11"/>
        <v>0</v>
      </c>
      <c r="AD64" s="5" cm="1">
        <f t="array" ref="AD64">+_xlfn.IFS(Z64&gt;1,(Z64-Z65),Z64&lt;=1,(Z64))</f>
        <v>-32</v>
      </c>
      <c r="AE64" s="105">
        <f t="shared" si="12"/>
        <v>0</v>
      </c>
      <c r="AF64" s="175">
        <f t="shared" si="13"/>
        <v>-32</v>
      </c>
      <c r="AG64" s="105">
        <f t="shared" si="14"/>
        <v>0</v>
      </c>
      <c r="AH64" s="5" cm="1">
        <f t="array" ref="AH64">+_xlfn.IFS(AF64&gt;1,(AF64-AF65),AF64&lt;=1,(AF64))</f>
        <v>-32</v>
      </c>
      <c r="AI64" s="105">
        <f t="shared" si="15"/>
        <v>0</v>
      </c>
      <c r="AJ64" s="5" cm="1">
        <f t="array" ref="AJ64">+_xlfn.IFS(AF64&gt;1,(AF64-AF65),AF64&lt;=1,(AF64))</f>
        <v>-32</v>
      </c>
      <c r="AK64" s="105">
        <f t="shared" si="16"/>
        <v>0</v>
      </c>
      <c r="AO64" s="175">
        <f t="shared" si="17"/>
        <v>-32</v>
      </c>
      <c r="AP64" s="245">
        <f t="shared" si="18"/>
        <v>0</v>
      </c>
      <c r="AQ64" s="5" cm="1">
        <f t="array" ref="AQ64">+_xlfn.IFS(AO64&gt;1,(AO64-AO65),AO64&lt;=1,(AO64))</f>
        <v>-32</v>
      </c>
      <c r="AR64" s="105">
        <f t="shared" si="19"/>
        <v>0</v>
      </c>
      <c r="AS64" s="5" cm="1">
        <f t="array" ref="AS64">+_xlfn.IFS(AO64&gt;1,(AO64-AO65),AO64&lt;=1,(AO64))</f>
        <v>-32</v>
      </c>
      <c r="AT64" s="105">
        <f t="shared" si="20"/>
        <v>0</v>
      </c>
      <c r="AU64" s="175"/>
      <c r="AV64" s="105"/>
      <c r="AW64" s="5"/>
      <c r="AX64" s="5"/>
      <c r="AY64" s="5"/>
      <c r="AZ64" s="175">
        <f t="shared" si="21"/>
        <v>-32</v>
      </c>
      <c r="BA64" s="105">
        <f t="shared" si="22"/>
        <v>0</v>
      </c>
      <c r="BB64" s="5" cm="1">
        <f t="array" ref="BB64">+_xlfn.IFS(AZ64&gt;1,(AZ64-AZ65),AZ64&lt;=1,(AZ64))</f>
        <v>-32</v>
      </c>
      <c r="BC64" s="105">
        <f t="shared" si="23"/>
        <v>0</v>
      </c>
      <c r="BD64" s="5" cm="1">
        <f t="array" ref="BD64">+_xlfn.IFS(AZ64&gt;1,(AZ64-AZ65),AZ64&lt;=1,(AZ64))</f>
        <v>-32</v>
      </c>
      <c r="BE64" s="105">
        <f t="shared" si="24"/>
        <v>0</v>
      </c>
      <c r="BF64" s="175">
        <f t="shared" si="25"/>
        <v>-32</v>
      </c>
      <c r="BG64" s="105">
        <f t="shared" si="26"/>
        <v>0</v>
      </c>
      <c r="BH64" s="5" cm="1">
        <f t="array" ref="BH64">+_xlfn.IFS(BF64&gt;1,(BF64-BF65),BF64&lt;=1,(BF64))</f>
        <v>-32</v>
      </c>
      <c r="BI64" s="105">
        <f t="shared" si="27"/>
        <v>0</v>
      </c>
      <c r="BJ64" s="5" cm="1">
        <f t="array" ref="BJ64">+_xlfn.IFS(BF64&gt;1,(BF64-BF65),BF64&lt;=1,(BF64))</f>
        <v>-32</v>
      </c>
      <c r="BK64" s="105">
        <f t="shared" si="28"/>
        <v>0</v>
      </c>
      <c r="BL64" s="175">
        <f t="shared" si="29"/>
        <v>-32</v>
      </c>
      <c r="BM64" s="105">
        <f t="shared" si="30"/>
        <v>0</v>
      </c>
      <c r="BN64" s="5" cm="1">
        <f t="array" ref="BN64">+_xlfn.IFS(BL64&gt;1,(BL64-BL65),BL64&lt;=1,(BL64))</f>
        <v>-32</v>
      </c>
      <c r="BO64" s="105">
        <f t="shared" si="31"/>
        <v>0</v>
      </c>
      <c r="BP64" s="5" cm="1">
        <f t="array" ref="BP64">+_xlfn.IFS(BL64&gt;1,(BL64-BL65),BL64&lt;=1,(BL64))</f>
        <v>-32</v>
      </c>
      <c r="BQ64" s="105">
        <f t="shared" si="32"/>
        <v>0</v>
      </c>
    </row>
    <row r="65" spans="1:69" x14ac:dyDescent="0.35">
      <c r="A65" s="475">
        <v>54</v>
      </c>
      <c r="B65" s="88">
        <v>53</v>
      </c>
      <c r="C65" s="438"/>
      <c r="D65" s="434">
        <f t="shared" si="33"/>
        <v>0</v>
      </c>
      <c r="E65" s="5">
        <f t="shared" si="1"/>
        <v>0</v>
      </c>
      <c r="F65" s="352">
        <f t="shared" si="2"/>
        <v>0</v>
      </c>
      <c r="G65" s="5"/>
      <c r="H65" s="234">
        <f t="shared" si="35"/>
        <v>-33</v>
      </c>
      <c r="I65" s="105">
        <f t="shared" si="34"/>
        <v>0</v>
      </c>
      <c r="J65" s="5" cm="1">
        <f t="array" ref="J65">+_xlfn.IFS(H65&gt;1,(H65-H66),H65&lt;=1,(H65))</f>
        <v>-33</v>
      </c>
      <c r="K65" s="105">
        <f t="shared" si="3"/>
        <v>0</v>
      </c>
      <c r="L65" s="5" cm="1">
        <f t="array" ref="L65">+_xlfn.IFS(H65&gt;1,(H65-H66),H65&lt;=1,(H65))</f>
        <v>-33</v>
      </c>
      <c r="M65" s="105">
        <f t="shared" si="4"/>
        <v>0</v>
      </c>
      <c r="O65" s="1"/>
      <c r="P65" s="1"/>
      <c r="T65" s="175">
        <f t="shared" si="5"/>
        <v>-33</v>
      </c>
      <c r="U65" s="105">
        <f t="shared" si="6"/>
        <v>0</v>
      </c>
      <c r="V65" s="5" cm="1">
        <f t="array" ref="V65">+_xlfn.IFS(T65&gt;1,(T65-T66),T65&lt;=1,(T65))</f>
        <v>-33</v>
      </c>
      <c r="W65" s="105">
        <f t="shared" si="7"/>
        <v>0</v>
      </c>
      <c r="X65" s="5" cm="1">
        <f t="array" ref="X65">+_xlfn.IFS(T65&gt;1,(T65-T66),T65&lt;=1,(T65))</f>
        <v>-33</v>
      </c>
      <c r="Y65" s="105">
        <f t="shared" si="8"/>
        <v>0</v>
      </c>
      <c r="Z65" s="175">
        <f t="shared" si="9"/>
        <v>-33</v>
      </c>
      <c r="AA65" s="105">
        <f t="shared" si="10"/>
        <v>0</v>
      </c>
      <c r="AB65" s="5" cm="1">
        <f t="array" ref="AB65">+_xlfn.IFS(Z65&gt;1,(Z65-Z66),Z65&lt;=1,(Z65))</f>
        <v>-33</v>
      </c>
      <c r="AC65" s="105">
        <f t="shared" si="11"/>
        <v>0</v>
      </c>
      <c r="AD65" s="5" cm="1">
        <f t="array" ref="AD65">+_xlfn.IFS(Z65&gt;1,(Z65-Z66),Z65&lt;=1,(Z65))</f>
        <v>-33</v>
      </c>
      <c r="AE65" s="105">
        <f t="shared" si="12"/>
        <v>0</v>
      </c>
      <c r="AF65" s="175">
        <f t="shared" si="13"/>
        <v>-33</v>
      </c>
      <c r="AG65" s="105">
        <f t="shared" si="14"/>
        <v>0</v>
      </c>
      <c r="AH65" s="5" cm="1">
        <f t="array" ref="AH65">+_xlfn.IFS(AF65&gt;1,(AF65-AF66),AF65&lt;=1,(AF65))</f>
        <v>-33</v>
      </c>
      <c r="AI65" s="105">
        <f t="shared" si="15"/>
        <v>0</v>
      </c>
      <c r="AJ65" s="5" cm="1">
        <f t="array" ref="AJ65">+_xlfn.IFS(AF65&gt;1,(AF65-AF66),AF65&lt;=1,(AF65))</f>
        <v>-33</v>
      </c>
      <c r="AK65" s="105">
        <f t="shared" si="16"/>
        <v>0</v>
      </c>
      <c r="AO65" s="175">
        <f t="shared" si="17"/>
        <v>-33</v>
      </c>
      <c r="AP65" s="245">
        <f t="shared" si="18"/>
        <v>0</v>
      </c>
      <c r="AQ65" s="5" cm="1">
        <f t="array" ref="AQ65">+_xlfn.IFS(AO65&gt;1,(AO65-AO66),AO65&lt;=1,(AO65))</f>
        <v>-33</v>
      </c>
      <c r="AR65" s="105">
        <f t="shared" si="19"/>
        <v>0</v>
      </c>
      <c r="AS65" s="5" cm="1">
        <f t="array" ref="AS65">+_xlfn.IFS(AO65&gt;1,(AO65-AO66),AO65&lt;=1,(AO65))</f>
        <v>-33</v>
      </c>
      <c r="AT65" s="105">
        <f t="shared" si="20"/>
        <v>0</v>
      </c>
      <c r="AU65" s="175"/>
      <c r="AV65" s="105"/>
      <c r="AW65" s="5"/>
      <c r="AX65" s="5"/>
      <c r="AY65" s="5"/>
      <c r="AZ65" s="175">
        <f t="shared" si="21"/>
        <v>-33</v>
      </c>
      <c r="BA65" s="105">
        <f t="shared" si="22"/>
        <v>0</v>
      </c>
      <c r="BB65" s="5" cm="1">
        <f t="array" ref="BB65">+_xlfn.IFS(AZ65&gt;1,(AZ65-AZ66),AZ65&lt;=1,(AZ65))</f>
        <v>-33</v>
      </c>
      <c r="BC65" s="105">
        <f t="shared" si="23"/>
        <v>0</v>
      </c>
      <c r="BD65" s="5" cm="1">
        <f t="array" ref="BD65">+_xlfn.IFS(AZ65&gt;1,(AZ65-AZ66),AZ65&lt;=1,(AZ65))</f>
        <v>-33</v>
      </c>
      <c r="BE65" s="105">
        <f t="shared" si="24"/>
        <v>0</v>
      </c>
      <c r="BF65" s="175">
        <f t="shared" si="25"/>
        <v>-33</v>
      </c>
      <c r="BG65" s="105">
        <f t="shared" si="26"/>
        <v>0</v>
      </c>
      <c r="BH65" s="5" cm="1">
        <f t="array" ref="BH65">+_xlfn.IFS(BF65&gt;1,(BF65-BF66),BF65&lt;=1,(BF65))</f>
        <v>-33</v>
      </c>
      <c r="BI65" s="105">
        <f t="shared" si="27"/>
        <v>0</v>
      </c>
      <c r="BJ65" s="5" cm="1">
        <f t="array" ref="BJ65">+_xlfn.IFS(BF65&gt;1,(BF65-BF66),BF65&lt;=1,(BF65))</f>
        <v>-33</v>
      </c>
      <c r="BK65" s="105">
        <f t="shared" si="28"/>
        <v>0</v>
      </c>
      <c r="BL65" s="175">
        <f t="shared" si="29"/>
        <v>-33</v>
      </c>
      <c r="BM65" s="105">
        <f t="shared" si="30"/>
        <v>0</v>
      </c>
      <c r="BN65" s="5" cm="1">
        <f t="array" ref="BN65">+_xlfn.IFS(BL65&gt;1,(BL65-BL66),BL65&lt;=1,(BL65))</f>
        <v>-33</v>
      </c>
      <c r="BO65" s="105">
        <f t="shared" si="31"/>
        <v>0</v>
      </c>
      <c r="BP65" s="5" cm="1">
        <f t="array" ref="BP65">+_xlfn.IFS(BL65&gt;1,(BL65-BL66),BL65&lt;=1,(BL65))</f>
        <v>-33</v>
      </c>
      <c r="BQ65" s="105">
        <f t="shared" si="32"/>
        <v>0</v>
      </c>
    </row>
    <row r="66" spans="1:69" x14ac:dyDescent="0.35">
      <c r="A66" s="79">
        <v>55</v>
      </c>
      <c r="B66" s="88">
        <v>54</v>
      </c>
      <c r="C66" s="438"/>
      <c r="D66" s="434">
        <f t="shared" si="33"/>
        <v>0</v>
      </c>
      <c r="E66" s="5">
        <f t="shared" si="1"/>
        <v>0</v>
      </c>
      <c r="F66" s="352">
        <f t="shared" si="2"/>
        <v>0</v>
      </c>
      <c r="G66" s="5"/>
      <c r="H66" s="234">
        <f t="shared" si="35"/>
        <v>-34</v>
      </c>
      <c r="I66" s="105">
        <f t="shared" si="34"/>
        <v>0</v>
      </c>
      <c r="J66" s="5" cm="1">
        <f t="array" ref="J66">+_xlfn.IFS(H66&gt;1,(H66-H67),H66&lt;=1,(H66))</f>
        <v>-34</v>
      </c>
      <c r="K66" s="105">
        <f t="shared" si="3"/>
        <v>0</v>
      </c>
      <c r="L66" s="5" cm="1">
        <f t="array" ref="L66">+_xlfn.IFS(H66&gt;1,(H66-H67),H66&lt;=1,(H66))</f>
        <v>-34</v>
      </c>
      <c r="M66" s="105">
        <f t="shared" si="4"/>
        <v>0</v>
      </c>
      <c r="O66" s="1"/>
      <c r="P66" s="1"/>
      <c r="T66" s="175">
        <f t="shared" si="5"/>
        <v>-34</v>
      </c>
      <c r="U66" s="105">
        <f t="shared" si="6"/>
        <v>0</v>
      </c>
      <c r="V66" s="5" cm="1">
        <f t="array" ref="V66">+_xlfn.IFS(T66&gt;1,(T66-T67),T66&lt;=1,(T66))</f>
        <v>-34</v>
      </c>
      <c r="W66" s="105">
        <f t="shared" si="7"/>
        <v>0</v>
      </c>
      <c r="X66" s="5" cm="1">
        <f t="array" ref="X66">+_xlfn.IFS(T66&gt;1,(T66-T67),T66&lt;=1,(T66))</f>
        <v>-34</v>
      </c>
      <c r="Y66" s="105">
        <f t="shared" si="8"/>
        <v>0</v>
      </c>
      <c r="Z66" s="175">
        <f t="shared" si="9"/>
        <v>-34</v>
      </c>
      <c r="AA66" s="105">
        <f t="shared" si="10"/>
        <v>0</v>
      </c>
      <c r="AB66" s="5" cm="1">
        <f t="array" ref="AB66">+_xlfn.IFS(Z66&gt;1,(Z66-Z67),Z66&lt;=1,(Z66))</f>
        <v>-34</v>
      </c>
      <c r="AC66" s="105">
        <f t="shared" si="11"/>
        <v>0</v>
      </c>
      <c r="AD66" s="5" cm="1">
        <f t="array" ref="AD66">+_xlfn.IFS(Z66&gt;1,(Z66-Z67),Z66&lt;=1,(Z66))</f>
        <v>-34</v>
      </c>
      <c r="AE66" s="105">
        <f t="shared" si="12"/>
        <v>0</v>
      </c>
      <c r="AF66" s="175">
        <f t="shared" si="13"/>
        <v>-34</v>
      </c>
      <c r="AG66" s="105">
        <f t="shared" si="14"/>
        <v>0</v>
      </c>
      <c r="AH66" s="5" cm="1">
        <f t="array" ref="AH66">+_xlfn.IFS(AF66&gt;1,(AF66-AF67),AF66&lt;=1,(AF66))</f>
        <v>-34</v>
      </c>
      <c r="AI66" s="105">
        <f t="shared" si="15"/>
        <v>0</v>
      </c>
      <c r="AJ66" s="5" cm="1">
        <f t="array" ref="AJ66">+_xlfn.IFS(AF66&gt;1,(AF66-AF67),AF66&lt;=1,(AF66))</f>
        <v>-34</v>
      </c>
      <c r="AK66" s="105">
        <f t="shared" si="16"/>
        <v>0</v>
      </c>
      <c r="AO66" s="175">
        <f t="shared" si="17"/>
        <v>-34</v>
      </c>
      <c r="AP66" s="245">
        <f t="shared" si="18"/>
        <v>0</v>
      </c>
      <c r="AQ66" s="5" cm="1">
        <f t="array" ref="AQ66">+_xlfn.IFS(AO66&gt;1,(AO66-AO67),AO66&lt;=1,(AO66))</f>
        <v>-34</v>
      </c>
      <c r="AR66" s="105">
        <f t="shared" si="19"/>
        <v>0</v>
      </c>
      <c r="AS66" s="5" cm="1">
        <f t="array" ref="AS66">+_xlfn.IFS(AO66&gt;1,(AO66-AO67),AO66&lt;=1,(AO66))</f>
        <v>-34</v>
      </c>
      <c r="AT66" s="105">
        <f t="shared" si="20"/>
        <v>0</v>
      </c>
      <c r="AU66" s="175"/>
      <c r="AV66" s="105"/>
      <c r="AW66" s="5"/>
      <c r="AX66" s="5"/>
      <c r="AY66" s="5"/>
      <c r="AZ66" s="175">
        <f t="shared" si="21"/>
        <v>-34</v>
      </c>
      <c r="BA66" s="105">
        <f t="shared" si="22"/>
        <v>0</v>
      </c>
      <c r="BB66" s="5" cm="1">
        <f t="array" ref="BB66">+_xlfn.IFS(AZ66&gt;1,(AZ66-AZ67),AZ66&lt;=1,(AZ66))</f>
        <v>-34</v>
      </c>
      <c r="BC66" s="105">
        <f t="shared" si="23"/>
        <v>0</v>
      </c>
      <c r="BD66" s="5" cm="1">
        <f t="array" ref="BD66">+_xlfn.IFS(AZ66&gt;1,(AZ66-AZ67),AZ66&lt;=1,(AZ66))</f>
        <v>-34</v>
      </c>
      <c r="BE66" s="105">
        <f t="shared" si="24"/>
        <v>0</v>
      </c>
      <c r="BF66" s="175">
        <f t="shared" si="25"/>
        <v>-34</v>
      </c>
      <c r="BG66" s="105">
        <f t="shared" si="26"/>
        <v>0</v>
      </c>
      <c r="BH66" s="5" cm="1">
        <f t="array" ref="BH66">+_xlfn.IFS(BF66&gt;1,(BF66-BF67),BF66&lt;=1,(BF66))</f>
        <v>-34</v>
      </c>
      <c r="BI66" s="105">
        <f t="shared" si="27"/>
        <v>0</v>
      </c>
      <c r="BJ66" s="5" cm="1">
        <f t="array" ref="BJ66">+_xlfn.IFS(BF66&gt;1,(BF66-BF67),BF66&lt;=1,(BF66))</f>
        <v>-34</v>
      </c>
      <c r="BK66" s="105">
        <f t="shared" si="28"/>
        <v>0</v>
      </c>
      <c r="BL66" s="175">
        <f t="shared" si="29"/>
        <v>-34</v>
      </c>
      <c r="BM66" s="105">
        <f t="shared" si="30"/>
        <v>0</v>
      </c>
      <c r="BN66" s="5" cm="1">
        <f t="array" ref="BN66">+_xlfn.IFS(BL66&gt;1,(BL66-BL67),BL66&lt;=1,(BL66))</f>
        <v>-34</v>
      </c>
      <c r="BO66" s="105">
        <f t="shared" si="31"/>
        <v>0</v>
      </c>
      <c r="BP66" s="5" cm="1">
        <f t="array" ref="BP66">+_xlfn.IFS(BL66&gt;1,(BL66-BL67),BL66&lt;=1,(BL66))</f>
        <v>-34</v>
      </c>
      <c r="BQ66" s="105">
        <f t="shared" si="32"/>
        <v>0</v>
      </c>
    </row>
    <row r="67" spans="1:69" x14ac:dyDescent="0.35">
      <c r="A67" s="79">
        <v>56</v>
      </c>
      <c r="B67" s="88">
        <v>55</v>
      </c>
      <c r="C67" s="438"/>
      <c r="D67" s="434">
        <f t="shared" si="33"/>
        <v>0</v>
      </c>
      <c r="E67" s="5">
        <f t="shared" si="1"/>
        <v>0</v>
      </c>
      <c r="F67" s="352">
        <f t="shared" si="2"/>
        <v>0</v>
      </c>
      <c r="G67" s="5"/>
      <c r="H67" s="234">
        <f t="shared" si="35"/>
        <v>-35</v>
      </c>
      <c r="I67" s="105">
        <f t="shared" si="34"/>
        <v>0</v>
      </c>
      <c r="J67" s="5" cm="1">
        <f t="array" ref="J67">+_xlfn.IFS(H67&gt;1,(H67-H68),H67&lt;=1,(H67))</f>
        <v>-35</v>
      </c>
      <c r="K67" s="105">
        <f t="shared" si="3"/>
        <v>0</v>
      </c>
      <c r="L67" s="5" cm="1">
        <f t="array" ref="L67">+_xlfn.IFS(H67&gt;1,(H67-H68),H67&lt;=1,(H67))</f>
        <v>-35</v>
      </c>
      <c r="M67" s="105">
        <f t="shared" si="4"/>
        <v>0</v>
      </c>
      <c r="O67" s="1"/>
      <c r="P67" s="1"/>
      <c r="T67" s="175">
        <f t="shared" si="5"/>
        <v>-35</v>
      </c>
      <c r="U67" s="105">
        <f t="shared" si="6"/>
        <v>0</v>
      </c>
      <c r="V67" s="5" cm="1">
        <f t="array" ref="V67">+_xlfn.IFS(T67&gt;1,(T67-T68),T67&lt;=1,(T67))</f>
        <v>-35</v>
      </c>
      <c r="W67" s="105">
        <f t="shared" si="7"/>
        <v>0</v>
      </c>
      <c r="X67" s="5" cm="1">
        <f t="array" ref="X67">+_xlfn.IFS(T67&gt;1,(T67-T68),T67&lt;=1,(T67))</f>
        <v>-35</v>
      </c>
      <c r="Y67" s="105">
        <f t="shared" si="8"/>
        <v>0</v>
      </c>
      <c r="Z67" s="175">
        <f t="shared" si="9"/>
        <v>-35</v>
      </c>
      <c r="AA67" s="105">
        <f t="shared" si="10"/>
        <v>0</v>
      </c>
      <c r="AB67" s="5" cm="1">
        <f t="array" ref="AB67">+_xlfn.IFS(Z67&gt;1,(Z67-Z68),Z67&lt;=1,(Z67))</f>
        <v>-35</v>
      </c>
      <c r="AC67" s="105">
        <f t="shared" si="11"/>
        <v>0</v>
      </c>
      <c r="AD67" s="5" cm="1">
        <f t="array" ref="AD67">+_xlfn.IFS(Z67&gt;1,(Z67-Z68),Z67&lt;=1,(Z67))</f>
        <v>-35</v>
      </c>
      <c r="AE67" s="105">
        <f t="shared" si="12"/>
        <v>0</v>
      </c>
      <c r="AF67" s="175">
        <f t="shared" si="13"/>
        <v>-35</v>
      </c>
      <c r="AG67" s="105">
        <f t="shared" si="14"/>
        <v>0</v>
      </c>
      <c r="AH67" s="5" cm="1">
        <f t="array" ref="AH67">+_xlfn.IFS(AF67&gt;1,(AF67-AF68),AF67&lt;=1,(AF67))</f>
        <v>-35</v>
      </c>
      <c r="AI67" s="105">
        <f t="shared" si="15"/>
        <v>0</v>
      </c>
      <c r="AJ67" s="5" cm="1">
        <f t="array" ref="AJ67">+_xlfn.IFS(AF67&gt;1,(AF67-AF68),AF67&lt;=1,(AF67))</f>
        <v>-35</v>
      </c>
      <c r="AK67" s="105">
        <f t="shared" si="16"/>
        <v>0</v>
      </c>
      <c r="AO67" s="175">
        <f t="shared" si="17"/>
        <v>-35</v>
      </c>
      <c r="AP67" s="245">
        <f t="shared" si="18"/>
        <v>0</v>
      </c>
      <c r="AQ67" s="5" cm="1">
        <f t="array" ref="AQ67">+_xlfn.IFS(AO67&gt;1,(AO67-AO68),AO67&lt;=1,(AO67))</f>
        <v>-35</v>
      </c>
      <c r="AR67" s="105">
        <f t="shared" si="19"/>
        <v>0</v>
      </c>
      <c r="AS67" s="5" cm="1">
        <f t="array" ref="AS67">+_xlfn.IFS(AO67&gt;1,(AO67-AO68),AO67&lt;=1,(AO67))</f>
        <v>-35</v>
      </c>
      <c r="AT67" s="105">
        <f t="shared" si="20"/>
        <v>0</v>
      </c>
      <c r="AU67" s="175"/>
      <c r="AV67" s="105"/>
      <c r="AW67" s="5"/>
      <c r="AX67" s="5"/>
      <c r="AY67" s="5"/>
      <c r="AZ67" s="175">
        <f t="shared" si="21"/>
        <v>-35</v>
      </c>
      <c r="BA67" s="105">
        <f t="shared" si="22"/>
        <v>0</v>
      </c>
      <c r="BB67" s="5" cm="1">
        <f t="array" ref="BB67">+_xlfn.IFS(AZ67&gt;1,(AZ67-AZ68),AZ67&lt;=1,(AZ67))</f>
        <v>-35</v>
      </c>
      <c r="BC67" s="105">
        <f t="shared" si="23"/>
        <v>0</v>
      </c>
      <c r="BD67" s="5" cm="1">
        <f t="array" ref="BD67">+_xlfn.IFS(AZ67&gt;1,(AZ67-AZ68),AZ67&lt;=1,(AZ67))</f>
        <v>-35</v>
      </c>
      <c r="BE67" s="105">
        <f t="shared" si="24"/>
        <v>0</v>
      </c>
      <c r="BF67" s="175">
        <f t="shared" si="25"/>
        <v>-35</v>
      </c>
      <c r="BG67" s="105">
        <f t="shared" si="26"/>
        <v>0</v>
      </c>
      <c r="BH67" s="5" cm="1">
        <f t="array" ref="BH67">+_xlfn.IFS(BF67&gt;1,(BF67-BF68),BF67&lt;=1,(BF67))</f>
        <v>-35</v>
      </c>
      <c r="BI67" s="105">
        <f t="shared" si="27"/>
        <v>0</v>
      </c>
      <c r="BJ67" s="5" cm="1">
        <f t="array" ref="BJ67">+_xlfn.IFS(BF67&gt;1,(BF67-BF68),BF67&lt;=1,(BF67))</f>
        <v>-35</v>
      </c>
      <c r="BK67" s="105">
        <f t="shared" si="28"/>
        <v>0</v>
      </c>
      <c r="BL67" s="175">
        <f t="shared" si="29"/>
        <v>-35</v>
      </c>
      <c r="BM67" s="105">
        <f t="shared" si="30"/>
        <v>0</v>
      </c>
      <c r="BN67" s="5" cm="1">
        <f t="array" ref="BN67">+_xlfn.IFS(BL67&gt;1,(BL67-BL68),BL67&lt;=1,(BL67))</f>
        <v>-35</v>
      </c>
      <c r="BO67" s="105">
        <f t="shared" si="31"/>
        <v>0</v>
      </c>
      <c r="BP67" s="5" cm="1">
        <f t="array" ref="BP67">+_xlfn.IFS(BL67&gt;1,(BL67-BL68),BL67&lt;=1,(BL67))</f>
        <v>-35</v>
      </c>
      <c r="BQ67" s="105">
        <f t="shared" si="32"/>
        <v>0</v>
      </c>
    </row>
    <row r="68" spans="1:69" x14ac:dyDescent="0.35">
      <c r="A68" s="475">
        <v>57</v>
      </c>
      <c r="B68" s="88">
        <v>56</v>
      </c>
      <c r="C68" s="438"/>
      <c r="D68" s="434">
        <f t="shared" si="33"/>
        <v>0</v>
      </c>
      <c r="E68" s="5">
        <f t="shared" si="1"/>
        <v>0</v>
      </c>
      <c r="F68" s="352">
        <f t="shared" si="2"/>
        <v>0</v>
      </c>
      <c r="G68" s="5"/>
      <c r="H68" s="234">
        <f t="shared" si="35"/>
        <v>-36</v>
      </c>
      <c r="I68" s="105">
        <f t="shared" si="34"/>
        <v>0</v>
      </c>
      <c r="J68" s="5" cm="1">
        <f t="array" ref="J68">+_xlfn.IFS(H68&gt;1,(H68-H69),H68&lt;=1,(H68))</f>
        <v>-36</v>
      </c>
      <c r="K68" s="105">
        <f t="shared" si="3"/>
        <v>0</v>
      </c>
      <c r="L68" s="5" cm="1">
        <f t="array" ref="L68">+_xlfn.IFS(H68&gt;1,(H68-H69),H68&lt;=1,(H68))</f>
        <v>-36</v>
      </c>
      <c r="M68" s="105">
        <f t="shared" si="4"/>
        <v>0</v>
      </c>
      <c r="O68" s="1"/>
      <c r="P68" s="1"/>
      <c r="T68" s="175">
        <f t="shared" si="5"/>
        <v>-36</v>
      </c>
      <c r="U68" s="105">
        <f t="shared" si="6"/>
        <v>0</v>
      </c>
      <c r="V68" s="5" cm="1">
        <f t="array" ref="V68">+_xlfn.IFS(T68&gt;1,(T68-T69),T68&lt;=1,(T68))</f>
        <v>-36</v>
      </c>
      <c r="W68" s="105">
        <f t="shared" si="7"/>
        <v>0</v>
      </c>
      <c r="X68" s="5" cm="1">
        <f t="array" ref="X68">+_xlfn.IFS(T68&gt;1,(T68-T69),T68&lt;=1,(T68))</f>
        <v>-36</v>
      </c>
      <c r="Y68" s="105">
        <f t="shared" si="8"/>
        <v>0</v>
      </c>
      <c r="Z68" s="175">
        <f t="shared" si="9"/>
        <v>-36</v>
      </c>
      <c r="AA68" s="105">
        <f t="shared" si="10"/>
        <v>0</v>
      </c>
      <c r="AB68" s="5" cm="1">
        <f t="array" ref="AB68">+_xlfn.IFS(Z68&gt;1,(Z68-Z69),Z68&lt;=1,(Z68))</f>
        <v>-36</v>
      </c>
      <c r="AC68" s="105">
        <f t="shared" si="11"/>
        <v>0</v>
      </c>
      <c r="AD68" s="5" cm="1">
        <f t="array" ref="AD68">+_xlfn.IFS(Z68&gt;1,(Z68-Z69),Z68&lt;=1,(Z68))</f>
        <v>-36</v>
      </c>
      <c r="AE68" s="105">
        <f t="shared" si="12"/>
        <v>0</v>
      </c>
      <c r="AF68" s="175">
        <f t="shared" si="13"/>
        <v>-36</v>
      </c>
      <c r="AG68" s="105">
        <f t="shared" si="14"/>
        <v>0</v>
      </c>
      <c r="AH68" s="5" cm="1">
        <f t="array" ref="AH68">+_xlfn.IFS(AF68&gt;1,(AF68-AF69),AF68&lt;=1,(AF68))</f>
        <v>-36</v>
      </c>
      <c r="AI68" s="105">
        <f t="shared" si="15"/>
        <v>0</v>
      </c>
      <c r="AJ68" s="5" cm="1">
        <f t="array" ref="AJ68">+_xlfn.IFS(AF68&gt;1,(AF68-AF69),AF68&lt;=1,(AF68))</f>
        <v>-36</v>
      </c>
      <c r="AK68" s="105">
        <f t="shared" si="16"/>
        <v>0</v>
      </c>
      <c r="AO68" s="175">
        <f t="shared" si="17"/>
        <v>-36</v>
      </c>
      <c r="AP68" s="245">
        <f t="shared" si="18"/>
        <v>0</v>
      </c>
      <c r="AQ68" s="5" cm="1">
        <f t="array" ref="AQ68">+_xlfn.IFS(AO68&gt;1,(AO68-AO69),AO68&lt;=1,(AO68))</f>
        <v>-36</v>
      </c>
      <c r="AR68" s="105">
        <f t="shared" si="19"/>
        <v>0</v>
      </c>
      <c r="AS68" s="5" cm="1">
        <f t="array" ref="AS68">+_xlfn.IFS(AO68&gt;1,(AO68-AO69),AO68&lt;=1,(AO68))</f>
        <v>-36</v>
      </c>
      <c r="AT68" s="105">
        <f t="shared" si="20"/>
        <v>0</v>
      </c>
      <c r="AU68" s="175"/>
      <c r="AV68" s="105"/>
      <c r="AW68" s="5"/>
      <c r="AX68" s="5"/>
      <c r="AY68" s="5"/>
      <c r="AZ68" s="175">
        <f t="shared" si="21"/>
        <v>-36</v>
      </c>
      <c r="BA68" s="105">
        <f t="shared" si="22"/>
        <v>0</v>
      </c>
      <c r="BB68" s="5" cm="1">
        <f t="array" ref="BB68">+_xlfn.IFS(AZ68&gt;1,(AZ68-AZ69),AZ68&lt;=1,(AZ68))</f>
        <v>-36</v>
      </c>
      <c r="BC68" s="105">
        <f t="shared" si="23"/>
        <v>0</v>
      </c>
      <c r="BD68" s="5" cm="1">
        <f t="array" ref="BD68">+_xlfn.IFS(AZ68&gt;1,(AZ68-AZ69),AZ68&lt;=1,(AZ68))</f>
        <v>-36</v>
      </c>
      <c r="BE68" s="105">
        <f t="shared" si="24"/>
        <v>0</v>
      </c>
      <c r="BF68" s="175">
        <f t="shared" si="25"/>
        <v>-36</v>
      </c>
      <c r="BG68" s="105">
        <f t="shared" si="26"/>
        <v>0</v>
      </c>
      <c r="BH68" s="5" cm="1">
        <f t="array" ref="BH68">+_xlfn.IFS(BF68&gt;1,(BF68-BF69),BF68&lt;=1,(BF68))</f>
        <v>-36</v>
      </c>
      <c r="BI68" s="105">
        <f t="shared" si="27"/>
        <v>0</v>
      </c>
      <c r="BJ68" s="5" cm="1">
        <f t="array" ref="BJ68">+_xlfn.IFS(BF68&gt;1,(BF68-BF69),BF68&lt;=1,(BF68))</f>
        <v>-36</v>
      </c>
      <c r="BK68" s="105">
        <f t="shared" si="28"/>
        <v>0</v>
      </c>
      <c r="BL68" s="175">
        <f t="shared" si="29"/>
        <v>-36</v>
      </c>
      <c r="BM68" s="105">
        <f t="shared" si="30"/>
        <v>0</v>
      </c>
      <c r="BN68" s="5" cm="1">
        <f t="array" ref="BN68">+_xlfn.IFS(BL68&gt;1,(BL68-BL69),BL68&lt;=1,(BL68))</f>
        <v>-36</v>
      </c>
      <c r="BO68" s="105">
        <f t="shared" si="31"/>
        <v>0</v>
      </c>
      <c r="BP68" s="5" cm="1">
        <f t="array" ref="BP68">+_xlfn.IFS(BL68&gt;1,(BL68-BL69),BL68&lt;=1,(BL68))</f>
        <v>-36</v>
      </c>
      <c r="BQ68" s="105">
        <f t="shared" si="32"/>
        <v>0</v>
      </c>
    </row>
    <row r="69" spans="1:69" x14ac:dyDescent="0.35">
      <c r="A69" s="79">
        <v>58</v>
      </c>
      <c r="B69" s="274">
        <v>57</v>
      </c>
      <c r="C69" s="438"/>
      <c r="D69" s="434">
        <f t="shared" si="33"/>
        <v>0</v>
      </c>
      <c r="E69" s="5">
        <f t="shared" si="1"/>
        <v>0</v>
      </c>
      <c r="F69" s="352">
        <f t="shared" si="2"/>
        <v>0</v>
      </c>
      <c r="G69" s="5"/>
      <c r="H69" s="234">
        <f t="shared" si="35"/>
        <v>-37</v>
      </c>
      <c r="I69" s="105">
        <f t="shared" si="34"/>
        <v>0</v>
      </c>
      <c r="J69" s="5" cm="1">
        <f t="array" ref="J69">+_xlfn.IFS(H69&gt;1,(H69-H70),H69&lt;=1,(H69))</f>
        <v>-37</v>
      </c>
      <c r="K69" s="105">
        <f t="shared" si="3"/>
        <v>0</v>
      </c>
      <c r="L69" s="5" cm="1">
        <f t="array" ref="L69">+_xlfn.IFS(H69&gt;1,(H69-H70),H69&lt;=1,(H69))</f>
        <v>-37</v>
      </c>
      <c r="M69" s="105">
        <f t="shared" si="4"/>
        <v>0</v>
      </c>
      <c r="O69" s="1"/>
      <c r="P69" s="1"/>
      <c r="T69" s="175">
        <f t="shared" si="5"/>
        <v>-37</v>
      </c>
      <c r="U69" s="105">
        <f t="shared" si="6"/>
        <v>0</v>
      </c>
      <c r="V69" s="5" cm="1">
        <f t="array" ref="V69">+_xlfn.IFS(T69&gt;1,(T69-T70),T69&lt;=1,(T69))</f>
        <v>-37</v>
      </c>
      <c r="W69" s="105">
        <f t="shared" si="7"/>
        <v>0</v>
      </c>
      <c r="X69" s="5" cm="1">
        <f t="array" ref="X69">+_xlfn.IFS(T69&gt;1,(T69-T70),T69&lt;=1,(T69))</f>
        <v>-37</v>
      </c>
      <c r="Y69" s="105">
        <f t="shared" si="8"/>
        <v>0</v>
      </c>
      <c r="Z69" s="175">
        <f t="shared" si="9"/>
        <v>-37</v>
      </c>
      <c r="AA69" s="105">
        <f t="shared" si="10"/>
        <v>0</v>
      </c>
      <c r="AB69" s="5" cm="1">
        <f t="array" ref="AB69">+_xlfn.IFS(Z69&gt;1,(Z69-Z70),Z69&lt;=1,(Z69))</f>
        <v>-37</v>
      </c>
      <c r="AC69" s="105">
        <f t="shared" si="11"/>
        <v>0</v>
      </c>
      <c r="AD69" s="5" cm="1">
        <f t="array" ref="AD69">+_xlfn.IFS(Z69&gt;1,(Z69-Z70),Z69&lt;=1,(Z69))</f>
        <v>-37</v>
      </c>
      <c r="AE69" s="105">
        <f t="shared" si="12"/>
        <v>0</v>
      </c>
      <c r="AF69" s="175">
        <f t="shared" si="13"/>
        <v>-37</v>
      </c>
      <c r="AG69" s="105">
        <f t="shared" si="14"/>
        <v>0</v>
      </c>
      <c r="AH69" s="5" cm="1">
        <f t="array" ref="AH69">+_xlfn.IFS(AF69&gt;1,(AF69-AF70),AF69&lt;=1,(AF69))</f>
        <v>-37</v>
      </c>
      <c r="AI69" s="105">
        <f t="shared" si="15"/>
        <v>0</v>
      </c>
      <c r="AJ69" s="5" cm="1">
        <f t="array" ref="AJ69">+_xlfn.IFS(AF69&gt;1,(AF69-AF70),AF69&lt;=1,(AF69))</f>
        <v>-37</v>
      </c>
      <c r="AK69" s="105">
        <f t="shared" si="16"/>
        <v>0</v>
      </c>
      <c r="AO69" s="175">
        <f t="shared" si="17"/>
        <v>-37</v>
      </c>
      <c r="AP69" s="245">
        <f t="shared" si="18"/>
        <v>0</v>
      </c>
      <c r="AQ69" s="5" cm="1">
        <f t="array" ref="AQ69">+_xlfn.IFS(AO69&gt;1,(AO69-AO70),AO69&lt;=1,(AO69))</f>
        <v>-37</v>
      </c>
      <c r="AR69" s="105">
        <f t="shared" si="19"/>
        <v>0</v>
      </c>
      <c r="AS69" s="5" cm="1">
        <f t="array" ref="AS69">+_xlfn.IFS(AO69&gt;1,(AO69-AO70),AO69&lt;=1,(AO69))</f>
        <v>-37</v>
      </c>
      <c r="AT69" s="105">
        <f t="shared" si="20"/>
        <v>0</v>
      </c>
      <c r="AU69" s="175"/>
      <c r="AV69" s="105"/>
      <c r="AW69" s="5"/>
      <c r="AX69" s="5"/>
      <c r="AY69" s="5"/>
      <c r="AZ69" s="175">
        <f t="shared" si="21"/>
        <v>-37</v>
      </c>
      <c r="BA69" s="105">
        <f t="shared" si="22"/>
        <v>0</v>
      </c>
      <c r="BB69" s="5" cm="1">
        <f t="array" ref="BB69">+_xlfn.IFS(AZ69&gt;1,(AZ69-AZ70),AZ69&lt;=1,(AZ69))</f>
        <v>-37</v>
      </c>
      <c r="BC69" s="105">
        <f t="shared" si="23"/>
        <v>0</v>
      </c>
      <c r="BD69" s="5" cm="1">
        <f t="array" ref="BD69">+_xlfn.IFS(AZ69&gt;1,(AZ69-AZ70),AZ69&lt;=1,(AZ69))</f>
        <v>-37</v>
      </c>
      <c r="BE69" s="105">
        <f t="shared" si="24"/>
        <v>0</v>
      </c>
      <c r="BF69" s="175">
        <f t="shared" si="25"/>
        <v>-37</v>
      </c>
      <c r="BG69" s="105">
        <f t="shared" si="26"/>
        <v>0</v>
      </c>
      <c r="BH69" s="5" cm="1">
        <f t="array" ref="BH69">+_xlfn.IFS(BF69&gt;1,(BF69-BF70),BF69&lt;=1,(BF69))</f>
        <v>-37</v>
      </c>
      <c r="BI69" s="105">
        <f t="shared" si="27"/>
        <v>0</v>
      </c>
      <c r="BJ69" s="5" cm="1">
        <f t="array" ref="BJ69">+_xlfn.IFS(BF69&gt;1,(BF69-BF70),BF69&lt;=1,(BF69))</f>
        <v>-37</v>
      </c>
      <c r="BK69" s="105">
        <f t="shared" si="28"/>
        <v>0</v>
      </c>
      <c r="BL69" s="175">
        <f t="shared" si="29"/>
        <v>-37</v>
      </c>
      <c r="BM69" s="105">
        <f t="shared" si="30"/>
        <v>0</v>
      </c>
      <c r="BN69" s="5" cm="1">
        <f t="array" ref="BN69">+_xlfn.IFS(BL69&gt;1,(BL69-BL70),BL69&lt;=1,(BL69))</f>
        <v>-37</v>
      </c>
      <c r="BO69" s="105">
        <f t="shared" si="31"/>
        <v>0</v>
      </c>
      <c r="BP69" s="5" cm="1">
        <f t="array" ref="BP69">+_xlfn.IFS(BL69&gt;1,(BL69-BL70),BL69&lt;=1,(BL69))</f>
        <v>-37</v>
      </c>
      <c r="BQ69" s="105">
        <f t="shared" si="32"/>
        <v>0</v>
      </c>
    </row>
    <row r="70" spans="1:69" x14ac:dyDescent="0.35">
      <c r="A70" s="79">
        <v>59</v>
      </c>
      <c r="B70" s="275">
        <v>58</v>
      </c>
      <c r="C70" s="438"/>
      <c r="D70" s="434">
        <f t="shared" si="33"/>
        <v>0</v>
      </c>
      <c r="E70" s="5">
        <f t="shared" si="1"/>
        <v>0</v>
      </c>
      <c r="F70" s="352">
        <f t="shared" si="2"/>
        <v>0</v>
      </c>
      <c r="G70" s="5"/>
      <c r="H70" s="234">
        <f t="shared" si="35"/>
        <v>-38</v>
      </c>
      <c r="I70" s="105">
        <f t="shared" si="34"/>
        <v>0</v>
      </c>
      <c r="J70" s="5" cm="1">
        <f t="array" ref="J70">+_xlfn.IFS(H70&gt;1,(H70-H71),H70&lt;=1,(H70))</f>
        <v>-38</v>
      </c>
      <c r="K70" s="105">
        <f t="shared" si="3"/>
        <v>0</v>
      </c>
      <c r="L70" s="5" cm="1">
        <f t="array" ref="L70">+_xlfn.IFS(H70&gt;1,(H70-H71),H70&lt;=1,(H70))</f>
        <v>-38</v>
      </c>
      <c r="M70" s="105">
        <f t="shared" si="4"/>
        <v>0</v>
      </c>
      <c r="O70" s="1"/>
      <c r="P70" s="1"/>
      <c r="T70" s="175">
        <f t="shared" si="5"/>
        <v>-38</v>
      </c>
      <c r="U70" s="105">
        <f t="shared" si="6"/>
        <v>0</v>
      </c>
      <c r="V70" s="5" cm="1">
        <f t="array" ref="V70">+_xlfn.IFS(T70&gt;1,(T70-T71),T70&lt;=1,(T70))</f>
        <v>-38</v>
      </c>
      <c r="W70" s="105">
        <f t="shared" si="7"/>
        <v>0</v>
      </c>
      <c r="X70" s="5" cm="1">
        <f t="array" ref="X70">+_xlfn.IFS(T70&gt;1,(T70-T71),T70&lt;=1,(T70))</f>
        <v>-38</v>
      </c>
      <c r="Y70" s="105">
        <f t="shared" si="8"/>
        <v>0</v>
      </c>
      <c r="Z70" s="175">
        <f t="shared" si="9"/>
        <v>-38</v>
      </c>
      <c r="AA70" s="105">
        <f t="shared" si="10"/>
        <v>0</v>
      </c>
      <c r="AB70" s="5" cm="1">
        <f t="array" ref="AB70">+_xlfn.IFS(Z70&gt;1,(Z70-Z71),Z70&lt;=1,(Z70))</f>
        <v>-38</v>
      </c>
      <c r="AC70" s="105">
        <f t="shared" si="11"/>
        <v>0</v>
      </c>
      <c r="AD70" s="5" cm="1">
        <f t="array" ref="AD70">+_xlfn.IFS(Z70&gt;1,(Z70-Z71),Z70&lt;=1,(Z70))</f>
        <v>-38</v>
      </c>
      <c r="AE70" s="105">
        <f t="shared" si="12"/>
        <v>0</v>
      </c>
      <c r="AF70" s="175">
        <f t="shared" si="13"/>
        <v>-38</v>
      </c>
      <c r="AG70" s="105">
        <f t="shared" si="14"/>
        <v>0</v>
      </c>
      <c r="AH70" s="5" cm="1">
        <f t="array" ref="AH70">+_xlfn.IFS(AF70&gt;1,(AF70-AF71),AF70&lt;=1,(AF70))</f>
        <v>-38</v>
      </c>
      <c r="AI70" s="105">
        <f t="shared" si="15"/>
        <v>0</v>
      </c>
      <c r="AJ70" s="5" cm="1">
        <f t="array" ref="AJ70">+_xlfn.IFS(AF70&gt;1,(AF70-AF71),AF70&lt;=1,(AF70))</f>
        <v>-38</v>
      </c>
      <c r="AK70" s="105">
        <f t="shared" si="16"/>
        <v>0</v>
      </c>
      <c r="AO70" s="175">
        <f t="shared" si="17"/>
        <v>-38</v>
      </c>
      <c r="AP70" s="245">
        <f t="shared" si="18"/>
        <v>0</v>
      </c>
      <c r="AQ70" s="5" cm="1">
        <f t="array" ref="AQ70">+_xlfn.IFS(AO70&gt;1,(AO70-AO71),AO70&lt;=1,(AO70))</f>
        <v>-38</v>
      </c>
      <c r="AR70" s="105">
        <f t="shared" si="19"/>
        <v>0</v>
      </c>
      <c r="AS70" s="5" cm="1">
        <f t="array" ref="AS70">+_xlfn.IFS(AO70&gt;1,(AO70-AO71),AO70&lt;=1,(AO70))</f>
        <v>-38</v>
      </c>
      <c r="AT70" s="105">
        <f t="shared" si="20"/>
        <v>0</v>
      </c>
      <c r="AU70" s="175"/>
      <c r="AV70" s="105"/>
      <c r="AW70" s="5"/>
      <c r="AX70" s="5"/>
      <c r="AY70" s="5"/>
      <c r="AZ70" s="175">
        <f t="shared" si="21"/>
        <v>-38</v>
      </c>
      <c r="BA70" s="105">
        <f t="shared" si="22"/>
        <v>0</v>
      </c>
      <c r="BB70" s="5" cm="1">
        <f t="array" ref="BB70">+_xlfn.IFS(AZ70&gt;1,(AZ70-AZ71),AZ70&lt;=1,(AZ70))</f>
        <v>-38</v>
      </c>
      <c r="BC70" s="105">
        <f t="shared" si="23"/>
        <v>0</v>
      </c>
      <c r="BD70" s="5" cm="1">
        <f t="array" ref="BD70">+_xlfn.IFS(AZ70&gt;1,(AZ70-AZ71),AZ70&lt;=1,(AZ70))</f>
        <v>-38</v>
      </c>
      <c r="BE70" s="105">
        <f t="shared" si="24"/>
        <v>0</v>
      </c>
      <c r="BF70" s="175">
        <f t="shared" si="25"/>
        <v>-38</v>
      </c>
      <c r="BG70" s="105">
        <f t="shared" si="26"/>
        <v>0</v>
      </c>
      <c r="BH70" s="5" cm="1">
        <f t="array" ref="BH70">+_xlfn.IFS(BF70&gt;1,(BF70-BF71),BF70&lt;=1,(BF70))</f>
        <v>-38</v>
      </c>
      <c r="BI70" s="105">
        <f t="shared" si="27"/>
        <v>0</v>
      </c>
      <c r="BJ70" s="5" cm="1">
        <f t="array" ref="BJ70">+_xlfn.IFS(BF70&gt;1,(BF70-BF71),BF70&lt;=1,(BF70))</f>
        <v>-38</v>
      </c>
      <c r="BK70" s="105">
        <f t="shared" si="28"/>
        <v>0</v>
      </c>
      <c r="BL70" s="175">
        <f t="shared" si="29"/>
        <v>-38</v>
      </c>
      <c r="BM70" s="105">
        <f t="shared" si="30"/>
        <v>0</v>
      </c>
      <c r="BN70" s="5" cm="1">
        <f t="array" ref="BN70">+_xlfn.IFS(BL70&gt;1,(BL70-BL71),BL70&lt;=1,(BL70))</f>
        <v>-38</v>
      </c>
      <c r="BO70" s="105">
        <f t="shared" si="31"/>
        <v>0</v>
      </c>
      <c r="BP70" s="5" cm="1">
        <f t="array" ref="BP70">+_xlfn.IFS(BL70&gt;1,(BL70-BL71),BL70&lt;=1,(BL70))</f>
        <v>-38</v>
      </c>
      <c r="BQ70" s="105">
        <f t="shared" si="32"/>
        <v>0</v>
      </c>
    </row>
    <row r="71" spans="1:69" x14ac:dyDescent="0.35">
      <c r="A71" s="475">
        <v>60</v>
      </c>
      <c r="B71" s="88">
        <v>59</v>
      </c>
      <c r="C71" s="438"/>
      <c r="D71" s="434">
        <f t="shared" si="33"/>
        <v>0</v>
      </c>
      <c r="E71" s="5">
        <f t="shared" si="1"/>
        <v>0</v>
      </c>
      <c r="F71" s="352">
        <f t="shared" si="2"/>
        <v>0</v>
      </c>
      <c r="G71" s="5"/>
      <c r="H71" s="234">
        <f t="shared" si="35"/>
        <v>-39</v>
      </c>
      <c r="I71" s="105">
        <f t="shared" si="34"/>
        <v>0</v>
      </c>
      <c r="J71" s="5" cm="1">
        <f t="array" ref="J71">+_xlfn.IFS(H71&gt;1,(H71-H72),H71&lt;=1,(H71))</f>
        <v>-39</v>
      </c>
      <c r="K71" s="105">
        <f t="shared" si="3"/>
        <v>0</v>
      </c>
      <c r="L71" s="5" cm="1">
        <f t="array" ref="L71">+_xlfn.IFS(H71&gt;1,(H71-H72),H71&lt;=1,(H71))</f>
        <v>-39</v>
      </c>
      <c r="M71" s="105">
        <f t="shared" si="4"/>
        <v>0</v>
      </c>
      <c r="O71" s="1"/>
      <c r="P71" s="1"/>
      <c r="T71" s="175">
        <f t="shared" si="5"/>
        <v>-39</v>
      </c>
      <c r="U71" s="105">
        <f t="shared" si="6"/>
        <v>0</v>
      </c>
      <c r="V71" s="5" cm="1">
        <f t="array" ref="V71">+_xlfn.IFS(T71&gt;1,(T71-T72),T71&lt;=1,(T71))</f>
        <v>-39</v>
      </c>
      <c r="W71" s="105">
        <f t="shared" si="7"/>
        <v>0</v>
      </c>
      <c r="X71" s="5" cm="1">
        <f t="array" ref="X71">+_xlfn.IFS(T71&gt;1,(T71-T72),T71&lt;=1,(T71))</f>
        <v>-39</v>
      </c>
      <c r="Y71" s="105">
        <f t="shared" si="8"/>
        <v>0</v>
      </c>
      <c r="Z71" s="175">
        <f t="shared" si="9"/>
        <v>-39</v>
      </c>
      <c r="AA71" s="105">
        <f t="shared" si="10"/>
        <v>0</v>
      </c>
      <c r="AB71" s="5" cm="1">
        <f t="array" ref="AB71">+_xlfn.IFS(Z71&gt;1,(Z71-Z72),Z71&lt;=1,(Z71))</f>
        <v>-39</v>
      </c>
      <c r="AC71" s="105">
        <f t="shared" si="11"/>
        <v>0</v>
      </c>
      <c r="AD71" s="5" cm="1">
        <f t="array" ref="AD71">+_xlfn.IFS(Z71&gt;1,(Z71-Z72),Z71&lt;=1,(Z71))</f>
        <v>-39</v>
      </c>
      <c r="AE71" s="105">
        <f t="shared" si="12"/>
        <v>0</v>
      </c>
      <c r="AF71" s="175">
        <f t="shared" si="13"/>
        <v>-39</v>
      </c>
      <c r="AG71" s="105">
        <f t="shared" si="14"/>
        <v>0</v>
      </c>
      <c r="AH71" s="5" cm="1">
        <f t="array" ref="AH71">+_xlfn.IFS(AF71&gt;1,(AF71-AF72),AF71&lt;=1,(AF71))</f>
        <v>-39</v>
      </c>
      <c r="AI71" s="105">
        <f t="shared" si="15"/>
        <v>0</v>
      </c>
      <c r="AJ71" s="5" cm="1">
        <f t="array" ref="AJ71">+_xlfn.IFS(AF71&gt;1,(AF71-AF72),AF71&lt;=1,(AF71))</f>
        <v>-39</v>
      </c>
      <c r="AK71" s="105">
        <f t="shared" si="16"/>
        <v>0</v>
      </c>
      <c r="AO71" s="175">
        <f t="shared" si="17"/>
        <v>-39</v>
      </c>
      <c r="AP71" s="245">
        <f t="shared" si="18"/>
        <v>0</v>
      </c>
      <c r="AQ71" s="5" cm="1">
        <f t="array" ref="AQ71">+_xlfn.IFS(AO71&gt;1,(AO71-AO72),AO71&lt;=1,(AO71))</f>
        <v>-39</v>
      </c>
      <c r="AR71" s="105">
        <f t="shared" si="19"/>
        <v>0</v>
      </c>
      <c r="AS71" s="5" cm="1">
        <f t="array" ref="AS71">+_xlfn.IFS(AO71&gt;1,(AO71-AO72),AO71&lt;=1,(AO71))</f>
        <v>-39</v>
      </c>
      <c r="AT71" s="105">
        <f t="shared" si="20"/>
        <v>0</v>
      </c>
      <c r="AU71" s="175"/>
      <c r="AV71" s="105"/>
      <c r="AW71" s="5"/>
      <c r="AX71" s="5"/>
      <c r="AY71" s="5"/>
      <c r="AZ71" s="175">
        <f t="shared" si="21"/>
        <v>-39</v>
      </c>
      <c r="BA71" s="105">
        <f t="shared" si="22"/>
        <v>0</v>
      </c>
      <c r="BB71" s="5" cm="1">
        <f t="array" ref="BB71">+_xlfn.IFS(AZ71&gt;1,(AZ71-AZ72),AZ71&lt;=1,(AZ71))</f>
        <v>-39</v>
      </c>
      <c r="BC71" s="105">
        <f t="shared" si="23"/>
        <v>0</v>
      </c>
      <c r="BD71" s="5" cm="1">
        <f t="array" ref="BD71">+_xlfn.IFS(AZ71&gt;1,(AZ71-AZ72),AZ71&lt;=1,(AZ71))</f>
        <v>-39</v>
      </c>
      <c r="BE71" s="105">
        <f t="shared" si="24"/>
        <v>0</v>
      </c>
      <c r="BF71" s="175">
        <f t="shared" si="25"/>
        <v>-39</v>
      </c>
      <c r="BG71" s="105">
        <f t="shared" si="26"/>
        <v>0</v>
      </c>
      <c r="BH71" s="5" cm="1">
        <f t="array" ref="BH71">+_xlfn.IFS(BF71&gt;1,(BF71-BF72),BF71&lt;=1,(BF71))</f>
        <v>-39</v>
      </c>
      <c r="BI71" s="105">
        <f t="shared" si="27"/>
        <v>0</v>
      </c>
      <c r="BJ71" s="5" cm="1">
        <f t="array" ref="BJ71">+_xlfn.IFS(BF71&gt;1,(BF71-BF72),BF71&lt;=1,(BF71))</f>
        <v>-39</v>
      </c>
      <c r="BK71" s="105">
        <f t="shared" si="28"/>
        <v>0</v>
      </c>
      <c r="BL71" s="175">
        <f t="shared" si="29"/>
        <v>-39</v>
      </c>
      <c r="BM71" s="105">
        <f t="shared" si="30"/>
        <v>0</v>
      </c>
      <c r="BN71" s="5" cm="1">
        <f t="array" ref="BN71">+_xlfn.IFS(BL71&gt;1,(BL71-BL72),BL71&lt;=1,(BL71))</f>
        <v>-39</v>
      </c>
      <c r="BO71" s="105">
        <f t="shared" si="31"/>
        <v>0</v>
      </c>
      <c r="BP71" s="5" cm="1">
        <f t="array" ref="BP71">+_xlfn.IFS(BL71&gt;1,(BL71-BL72),BL71&lt;=1,(BL71))</f>
        <v>-39</v>
      </c>
      <c r="BQ71" s="105">
        <f t="shared" si="32"/>
        <v>0</v>
      </c>
    </row>
    <row r="72" spans="1:69" x14ac:dyDescent="0.35">
      <c r="A72" s="79">
        <v>61</v>
      </c>
      <c r="B72" s="88">
        <v>60</v>
      </c>
      <c r="C72" s="438"/>
      <c r="D72" s="434">
        <f t="shared" si="33"/>
        <v>0</v>
      </c>
      <c r="E72" s="5">
        <f t="shared" si="1"/>
        <v>0</v>
      </c>
      <c r="F72" s="352">
        <f t="shared" si="2"/>
        <v>0</v>
      </c>
      <c r="G72" s="5"/>
      <c r="H72" s="234">
        <f t="shared" si="35"/>
        <v>-40</v>
      </c>
      <c r="I72" s="105">
        <f t="shared" si="34"/>
        <v>0</v>
      </c>
      <c r="J72" s="5" cm="1">
        <f t="array" ref="J72">+_xlfn.IFS(H72&gt;1,(H72-H73),H72&lt;=1,(H72))</f>
        <v>-40</v>
      </c>
      <c r="K72" s="105">
        <f t="shared" si="3"/>
        <v>0</v>
      </c>
      <c r="L72" s="5" cm="1">
        <f t="array" ref="L72">+_xlfn.IFS(H72&gt;1,(H72-H73),H72&lt;=1,(H72))</f>
        <v>-40</v>
      </c>
      <c r="M72" s="105">
        <f t="shared" si="4"/>
        <v>0</v>
      </c>
      <c r="O72" s="1"/>
      <c r="P72" s="1"/>
      <c r="T72" s="175">
        <f t="shared" si="5"/>
        <v>-40</v>
      </c>
      <c r="U72" s="105">
        <f t="shared" si="6"/>
        <v>0</v>
      </c>
      <c r="V72" s="5" cm="1">
        <f t="array" ref="V72">+_xlfn.IFS(T72&gt;1,(T72-T73),T72&lt;=1,(T72))</f>
        <v>-40</v>
      </c>
      <c r="W72" s="105">
        <f t="shared" si="7"/>
        <v>0</v>
      </c>
      <c r="X72" s="5" cm="1">
        <f t="array" ref="X72">+_xlfn.IFS(T72&gt;1,(T72-T73),T72&lt;=1,(T72))</f>
        <v>-40</v>
      </c>
      <c r="Y72" s="105">
        <f t="shared" si="8"/>
        <v>0</v>
      </c>
      <c r="Z72" s="175">
        <f t="shared" si="9"/>
        <v>-40</v>
      </c>
      <c r="AA72" s="105">
        <f t="shared" si="10"/>
        <v>0</v>
      </c>
      <c r="AB72" s="5" cm="1">
        <f t="array" ref="AB72">+_xlfn.IFS(Z72&gt;1,(Z72-Z73),Z72&lt;=1,(Z72))</f>
        <v>-40</v>
      </c>
      <c r="AC72" s="105">
        <f t="shared" si="11"/>
        <v>0</v>
      </c>
      <c r="AD72" s="5" cm="1">
        <f t="array" ref="AD72">+_xlfn.IFS(Z72&gt;1,(Z72-Z73),Z72&lt;=1,(Z72))</f>
        <v>-40</v>
      </c>
      <c r="AE72" s="105">
        <f t="shared" si="12"/>
        <v>0</v>
      </c>
      <c r="AF72" s="175">
        <f t="shared" si="13"/>
        <v>-40</v>
      </c>
      <c r="AG72" s="105">
        <f t="shared" si="14"/>
        <v>0</v>
      </c>
      <c r="AH72" s="5" cm="1">
        <f t="array" ref="AH72">+_xlfn.IFS(AF72&gt;1,(AF72-AF73),AF72&lt;=1,(AF72))</f>
        <v>-40</v>
      </c>
      <c r="AI72" s="105">
        <f t="shared" si="15"/>
        <v>0</v>
      </c>
      <c r="AJ72" s="5" cm="1">
        <f t="array" ref="AJ72">+_xlfn.IFS(AF72&gt;1,(AF72-AF73),AF72&lt;=1,(AF72))</f>
        <v>-40</v>
      </c>
      <c r="AK72" s="105">
        <f t="shared" si="16"/>
        <v>0</v>
      </c>
      <c r="AO72" s="175">
        <f t="shared" si="17"/>
        <v>-40</v>
      </c>
      <c r="AP72" s="245">
        <f t="shared" si="18"/>
        <v>0</v>
      </c>
      <c r="AQ72" s="5" cm="1">
        <f t="array" ref="AQ72">+_xlfn.IFS(AO72&gt;1,(AO72-AO73),AO72&lt;=1,(AO72))</f>
        <v>-40</v>
      </c>
      <c r="AR72" s="105">
        <f t="shared" si="19"/>
        <v>0</v>
      </c>
      <c r="AS72" s="5" cm="1">
        <f t="array" ref="AS72">+_xlfn.IFS(AO72&gt;1,(AO72-AO73),AO72&lt;=1,(AO72))</f>
        <v>-40</v>
      </c>
      <c r="AT72" s="105">
        <f t="shared" si="20"/>
        <v>0</v>
      </c>
      <c r="AU72" s="175"/>
      <c r="AV72" s="105"/>
      <c r="AW72" s="5"/>
      <c r="AX72" s="5"/>
      <c r="AY72" s="5"/>
      <c r="AZ72" s="175">
        <f t="shared" si="21"/>
        <v>-40</v>
      </c>
      <c r="BA72" s="105">
        <f t="shared" si="22"/>
        <v>0</v>
      </c>
      <c r="BB72" s="5" cm="1">
        <f t="array" ref="BB72">+_xlfn.IFS(AZ72&gt;1,(AZ72-AZ73),AZ72&lt;=1,(AZ72))</f>
        <v>-40</v>
      </c>
      <c r="BC72" s="105">
        <f t="shared" si="23"/>
        <v>0</v>
      </c>
      <c r="BD72" s="5" cm="1">
        <f t="array" ref="BD72">+_xlfn.IFS(AZ72&gt;1,(AZ72-AZ73),AZ72&lt;=1,(AZ72))</f>
        <v>-40</v>
      </c>
      <c r="BE72" s="105">
        <f t="shared" si="24"/>
        <v>0</v>
      </c>
      <c r="BF72" s="175">
        <f t="shared" si="25"/>
        <v>-40</v>
      </c>
      <c r="BG72" s="105">
        <f t="shared" si="26"/>
        <v>0</v>
      </c>
      <c r="BH72" s="5" cm="1">
        <f t="array" ref="BH72">+_xlfn.IFS(BF72&gt;1,(BF72-BF73),BF72&lt;=1,(BF72))</f>
        <v>-40</v>
      </c>
      <c r="BI72" s="105">
        <f t="shared" si="27"/>
        <v>0</v>
      </c>
      <c r="BJ72" s="5" cm="1">
        <f t="array" ref="BJ72">+_xlfn.IFS(BF72&gt;1,(BF72-BF73),BF72&lt;=1,(BF72))</f>
        <v>-40</v>
      </c>
      <c r="BK72" s="105">
        <f t="shared" si="28"/>
        <v>0</v>
      </c>
      <c r="BL72" s="175">
        <f t="shared" si="29"/>
        <v>-40</v>
      </c>
      <c r="BM72" s="105">
        <f t="shared" si="30"/>
        <v>0</v>
      </c>
      <c r="BN72" s="5" cm="1">
        <f t="array" ref="BN72">+_xlfn.IFS(BL72&gt;1,(BL72-BL73),BL72&lt;=1,(BL72))</f>
        <v>-40</v>
      </c>
      <c r="BO72" s="105">
        <f t="shared" si="31"/>
        <v>0</v>
      </c>
      <c r="BP72" s="5" cm="1">
        <f t="array" ref="BP72">+_xlfn.IFS(BL72&gt;1,(BL72-BL73),BL72&lt;=1,(BL72))</f>
        <v>-40</v>
      </c>
      <c r="BQ72" s="105">
        <f t="shared" si="32"/>
        <v>0</v>
      </c>
    </row>
    <row r="73" spans="1:69" x14ac:dyDescent="0.35">
      <c r="A73" s="79">
        <v>62</v>
      </c>
      <c r="B73" s="88">
        <v>61</v>
      </c>
      <c r="C73" s="438"/>
      <c r="D73" s="434">
        <f t="shared" si="33"/>
        <v>0</v>
      </c>
      <c r="E73" s="5">
        <f t="shared" si="1"/>
        <v>0</v>
      </c>
      <c r="F73" s="352">
        <f t="shared" si="2"/>
        <v>0</v>
      </c>
      <c r="G73" s="5"/>
      <c r="H73" s="234">
        <f t="shared" si="35"/>
        <v>-41</v>
      </c>
      <c r="I73" s="105">
        <f t="shared" si="34"/>
        <v>0</v>
      </c>
      <c r="J73" s="5" cm="1">
        <f t="array" ref="J73">+_xlfn.IFS(H73&gt;1,(H73-H74),H73&lt;=1,(H73))</f>
        <v>-41</v>
      </c>
      <c r="K73" s="105">
        <f t="shared" si="3"/>
        <v>0</v>
      </c>
      <c r="L73" s="5" cm="1">
        <f t="array" ref="L73">+_xlfn.IFS(H73&gt;1,(H73-H74),H73&lt;=1,(H73))</f>
        <v>-41</v>
      </c>
      <c r="M73" s="105">
        <f t="shared" si="4"/>
        <v>0</v>
      </c>
      <c r="O73" s="1"/>
      <c r="P73" s="1"/>
      <c r="T73" s="175">
        <f t="shared" si="5"/>
        <v>-41</v>
      </c>
      <c r="U73" s="105">
        <f t="shared" si="6"/>
        <v>0</v>
      </c>
      <c r="V73" s="5" cm="1">
        <f t="array" ref="V73">+_xlfn.IFS(T73&gt;1,(T73-T74),T73&lt;=1,(T73))</f>
        <v>-41</v>
      </c>
      <c r="W73" s="105">
        <f t="shared" si="7"/>
        <v>0</v>
      </c>
      <c r="X73" s="5" cm="1">
        <f t="array" ref="X73">+_xlfn.IFS(T73&gt;1,(T73-T74),T73&lt;=1,(T73))</f>
        <v>-41</v>
      </c>
      <c r="Y73" s="105">
        <f t="shared" si="8"/>
        <v>0</v>
      </c>
      <c r="Z73" s="175">
        <f t="shared" si="9"/>
        <v>-41</v>
      </c>
      <c r="AA73" s="105">
        <f t="shared" si="10"/>
        <v>0</v>
      </c>
      <c r="AB73" s="5" cm="1">
        <f t="array" ref="AB73">+_xlfn.IFS(Z73&gt;1,(Z73-Z74),Z73&lt;=1,(Z73))</f>
        <v>-41</v>
      </c>
      <c r="AC73" s="105">
        <f t="shared" si="11"/>
        <v>0</v>
      </c>
      <c r="AD73" s="5" cm="1">
        <f t="array" ref="AD73">+_xlfn.IFS(Z73&gt;1,(Z73-Z74),Z73&lt;=1,(Z73))</f>
        <v>-41</v>
      </c>
      <c r="AE73" s="105">
        <f t="shared" si="12"/>
        <v>0</v>
      </c>
      <c r="AF73" s="175">
        <f t="shared" si="13"/>
        <v>-41</v>
      </c>
      <c r="AG73" s="105">
        <f t="shared" si="14"/>
        <v>0</v>
      </c>
      <c r="AH73" s="5" cm="1">
        <f t="array" ref="AH73">+_xlfn.IFS(AF73&gt;1,(AF73-AF74),AF73&lt;=1,(AF73))</f>
        <v>-41</v>
      </c>
      <c r="AI73" s="105">
        <f t="shared" si="15"/>
        <v>0</v>
      </c>
      <c r="AJ73" s="5" cm="1">
        <f t="array" ref="AJ73">+_xlfn.IFS(AF73&gt;1,(AF73-AF74),AF73&lt;=1,(AF73))</f>
        <v>-41</v>
      </c>
      <c r="AK73" s="105">
        <f t="shared" si="16"/>
        <v>0</v>
      </c>
      <c r="AO73" s="175">
        <f t="shared" si="17"/>
        <v>-41</v>
      </c>
      <c r="AP73" s="245">
        <f t="shared" si="18"/>
        <v>0</v>
      </c>
      <c r="AQ73" s="5" cm="1">
        <f t="array" ref="AQ73">+_xlfn.IFS(AO73&gt;1,(AO73-AO74),AO73&lt;=1,(AO73))</f>
        <v>-41</v>
      </c>
      <c r="AR73" s="105">
        <f t="shared" si="19"/>
        <v>0</v>
      </c>
      <c r="AS73" s="5" cm="1">
        <f t="array" ref="AS73">+_xlfn.IFS(AO73&gt;1,(AO73-AO74),AO73&lt;=1,(AO73))</f>
        <v>-41</v>
      </c>
      <c r="AT73" s="105">
        <f t="shared" si="20"/>
        <v>0</v>
      </c>
      <c r="AU73" s="175"/>
      <c r="AV73" s="105"/>
      <c r="AW73" s="5"/>
      <c r="AX73" s="5"/>
      <c r="AY73" s="5"/>
      <c r="AZ73" s="175">
        <f t="shared" si="21"/>
        <v>-41</v>
      </c>
      <c r="BA73" s="105">
        <f t="shared" si="22"/>
        <v>0</v>
      </c>
      <c r="BB73" s="5" cm="1">
        <f t="array" ref="BB73">+_xlfn.IFS(AZ73&gt;1,(AZ73-AZ74),AZ73&lt;=1,(AZ73))</f>
        <v>-41</v>
      </c>
      <c r="BC73" s="105">
        <f t="shared" si="23"/>
        <v>0</v>
      </c>
      <c r="BD73" s="5" cm="1">
        <f t="array" ref="BD73">+_xlfn.IFS(AZ73&gt;1,(AZ73-AZ74),AZ73&lt;=1,(AZ73))</f>
        <v>-41</v>
      </c>
      <c r="BE73" s="105">
        <f t="shared" si="24"/>
        <v>0</v>
      </c>
      <c r="BF73" s="175">
        <f t="shared" si="25"/>
        <v>-41</v>
      </c>
      <c r="BG73" s="105">
        <f t="shared" si="26"/>
        <v>0</v>
      </c>
      <c r="BH73" s="5" cm="1">
        <f t="array" ref="BH73">+_xlfn.IFS(BF73&gt;1,(BF73-BF74),BF73&lt;=1,(BF73))</f>
        <v>-41</v>
      </c>
      <c r="BI73" s="105">
        <f t="shared" si="27"/>
        <v>0</v>
      </c>
      <c r="BJ73" s="5" cm="1">
        <f t="array" ref="BJ73">+_xlfn.IFS(BF73&gt;1,(BF73-BF74),BF73&lt;=1,(BF73))</f>
        <v>-41</v>
      </c>
      <c r="BK73" s="105">
        <f t="shared" si="28"/>
        <v>0</v>
      </c>
      <c r="BL73" s="175">
        <f t="shared" si="29"/>
        <v>-41</v>
      </c>
      <c r="BM73" s="105">
        <f t="shared" si="30"/>
        <v>0</v>
      </c>
      <c r="BN73" s="5" cm="1">
        <f t="array" ref="BN73">+_xlfn.IFS(BL73&gt;1,(BL73-BL74),BL73&lt;=1,(BL73))</f>
        <v>-41</v>
      </c>
      <c r="BO73" s="105">
        <f t="shared" si="31"/>
        <v>0</v>
      </c>
      <c r="BP73" s="5" cm="1">
        <f t="array" ref="BP73">+_xlfn.IFS(BL73&gt;1,(BL73-BL74),BL73&lt;=1,(BL73))</f>
        <v>-41</v>
      </c>
      <c r="BQ73" s="105">
        <f t="shared" si="32"/>
        <v>0</v>
      </c>
    </row>
    <row r="74" spans="1:69" x14ac:dyDescent="0.35">
      <c r="A74" s="475">
        <v>63</v>
      </c>
      <c r="B74" s="88">
        <v>62</v>
      </c>
      <c r="C74" s="438"/>
      <c r="D74" s="434">
        <f t="shared" si="33"/>
        <v>0</v>
      </c>
      <c r="E74" s="5">
        <f t="shared" si="1"/>
        <v>0</v>
      </c>
      <c r="F74" s="352">
        <f t="shared" si="2"/>
        <v>0</v>
      </c>
      <c r="G74" s="5"/>
      <c r="H74" s="234">
        <f t="shared" si="35"/>
        <v>-42</v>
      </c>
      <c r="I74" s="105">
        <f t="shared" si="34"/>
        <v>0</v>
      </c>
      <c r="J74" s="5" cm="1">
        <f t="array" ref="J74">+_xlfn.IFS(H74&gt;1,(H74-H75),H74&lt;=1,(H74))</f>
        <v>-42</v>
      </c>
      <c r="K74" s="105">
        <f t="shared" si="3"/>
        <v>0</v>
      </c>
      <c r="L74" s="5" cm="1">
        <f t="array" ref="L74">+_xlfn.IFS(H74&gt;1,(H74-H75),H74&lt;=1,(H74))</f>
        <v>-42</v>
      </c>
      <c r="M74" s="105">
        <f t="shared" si="4"/>
        <v>0</v>
      </c>
      <c r="O74" s="1"/>
      <c r="P74" s="1"/>
      <c r="T74" s="175">
        <f t="shared" si="5"/>
        <v>-42</v>
      </c>
      <c r="U74" s="105">
        <f t="shared" si="6"/>
        <v>0</v>
      </c>
      <c r="V74" s="5" cm="1">
        <f t="array" ref="V74">+_xlfn.IFS(T74&gt;1,(T74-T75),T74&lt;=1,(T74))</f>
        <v>-42</v>
      </c>
      <c r="W74" s="105">
        <f t="shared" si="7"/>
        <v>0</v>
      </c>
      <c r="X74" s="5" cm="1">
        <f t="array" ref="X74">+_xlfn.IFS(T74&gt;1,(T74-T75),T74&lt;=1,(T74))</f>
        <v>-42</v>
      </c>
      <c r="Y74" s="105">
        <f t="shared" si="8"/>
        <v>0</v>
      </c>
      <c r="Z74" s="175">
        <f t="shared" si="9"/>
        <v>-42</v>
      </c>
      <c r="AA74" s="105">
        <f t="shared" si="10"/>
        <v>0</v>
      </c>
      <c r="AB74" s="5" cm="1">
        <f t="array" ref="AB74">+_xlfn.IFS(Z74&gt;1,(Z74-Z75),Z74&lt;=1,(Z74))</f>
        <v>-42</v>
      </c>
      <c r="AC74" s="105">
        <f t="shared" si="11"/>
        <v>0</v>
      </c>
      <c r="AD74" s="5" cm="1">
        <f t="array" ref="AD74">+_xlfn.IFS(Z74&gt;1,(Z74-Z75),Z74&lt;=1,(Z74))</f>
        <v>-42</v>
      </c>
      <c r="AE74" s="105">
        <f t="shared" si="12"/>
        <v>0</v>
      </c>
      <c r="AF74" s="175">
        <f t="shared" si="13"/>
        <v>-42</v>
      </c>
      <c r="AG74" s="105">
        <f t="shared" si="14"/>
        <v>0</v>
      </c>
      <c r="AH74" s="5" cm="1">
        <f t="array" ref="AH74">+_xlfn.IFS(AF74&gt;1,(AF74-AF75),AF74&lt;=1,(AF74))</f>
        <v>-42</v>
      </c>
      <c r="AI74" s="105">
        <f t="shared" si="15"/>
        <v>0</v>
      </c>
      <c r="AJ74" s="5" cm="1">
        <f t="array" ref="AJ74">+_xlfn.IFS(AF74&gt;1,(AF74-AF75),AF74&lt;=1,(AF74))</f>
        <v>-42</v>
      </c>
      <c r="AK74" s="105">
        <f t="shared" si="16"/>
        <v>0</v>
      </c>
      <c r="AO74" s="175">
        <f t="shared" si="17"/>
        <v>-42</v>
      </c>
      <c r="AP74" s="245">
        <f t="shared" si="18"/>
        <v>0</v>
      </c>
      <c r="AQ74" s="5" cm="1">
        <f t="array" ref="AQ74">+_xlfn.IFS(AO74&gt;1,(AO74-AO75),AO74&lt;=1,(AO74))</f>
        <v>-42</v>
      </c>
      <c r="AR74" s="105">
        <f t="shared" si="19"/>
        <v>0</v>
      </c>
      <c r="AS74" s="5" cm="1">
        <f t="array" ref="AS74">+_xlfn.IFS(AO74&gt;1,(AO74-AO75),AO74&lt;=1,(AO74))</f>
        <v>-42</v>
      </c>
      <c r="AT74" s="105">
        <f t="shared" si="20"/>
        <v>0</v>
      </c>
      <c r="AU74" s="175"/>
      <c r="AV74" s="105"/>
      <c r="AW74" s="5"/>
      <c r="AX74" s="5"/>
      <c r="AY74" s="5"/>
      <c r="AZ74" s="175">
        <f t="shared" si="21"/>
        <v>-42</v>
      </c>
      <c r="BA74" s="105">
        <f t="shared" si="22"/>
        <v>0</v>
      </c>
      <c r="BB74" s="5" cm="1">
        <f t="array" ref="BB74">+_xlfn.IFS(AZ74&gt;1,(AZ74-AZ75),AZ74&lt;=1,(AZ74))</f>
        <v>-42</v>
      </c>
      <c r="BC74" s="105">
        <f t="shared" si="23"/>
        <v>0</v>
      </c>
      <c r="BD74" s="5" cm="1">
        <f t="array" ref="BD74">+_xlfn.IFS(AZ74&gt;1,(AZ74-AZ75),AZ74&lt;=1,(AZ74))</f>
        <v>-42</v>
      </c>
      <c r="BE74" s="105">
        <f t="shared" si="24"/>
        <v>0</v>
      </c>
      <c r="BF74" s="175">
        <f t="shared" si="25"/>
        <v>-42</v>
      </c>
      <c r="BG74" s="105">
        <f t="shared" si="26"/>
        <v>0</v>
      </c>
      <c r="BH74" s="5" cm="1">
        <f t="array" ref="BH74">+_xlfn.IFS(BF74&gt;1,(BF74-BF75),BF74&lt;=1,(BF74))</f>
        <v>-42</v>
      </c>
      <c r="BI74" s="105">
        <f t="shared" si="27"/>
        <v>0</v>
      </c>
      <c r="BJ74" s="5" cm="1">
        <f t="array" ref="BJ74">+_xlfn.IFS(BF74&gt;1,(BF74-BF75),BF74&lt;=1,(BF74))</f>
        <v>-42</v>
      </c>
      <c r="BK74" s="105">
        <f t="shared" si="28"/>
        <v>0</v>
      </c>
      <c r="BL74" s="175">
        <f t="shared" si="29"/>
        <v>-42</v>
      </c>
      <c r="BM74" s="105">
        <f t="shared" si="30"/>
        <v>0</v>
      </c>
      <c r="BN74" s="5" cm="1">
        <f t="array" ref="BN74">+_xlfn.IFS(BL74&gt;1,(BL74-BL75),BL74&lt;=1,(BL74))</f>
        <v>-42</v>
      </c>
      <c r="BO74" s="105">
        <f t="shared" si="31"/>
        <v>0</v>
      </c>
      <c r="BP74" s="5" cm="1">
        <f t="array" ref="BP74">+_xlfn.IFS(BL74&gt;1,(BL74-BL75),BL74&lt;=1,(BL74))</f>
        <v>-42</v>
      </c>
      <c r="BQ74" s="105">
        <f t="shared" si="32"/>
        <v>0</v>
      </c>
    </row>
    <row r="75" spans="1:69" x14ac:dyDescent="0.35">
      <c r="A75" s="79">
        <v>64</v>
      </c>
      <c r="B75" s="274">
        <v>63</v>
      </c>
      <c r="C75" s="438"/>
      <c r="D75" s="434">
        <f t="shared" si="33"/>
        <v>0</v>
      </c>
      <c r="E75" s="5">
        <f t="shared" si="1"/>
        <v>0</v>
      </c>
      <c r="F75" s="352">
        <f t="shared" si="2"/>
        <v>0</v>
      </c>
      <c r="G75" s="5"/>
      <c r="H75" s="234">
        <f t="shared" si="35"/>
        <v>-43</v>
      </c>
      <c r="I75" s="105">
        <f t="shared" si="34"/>
        <v>0</v>
      </c>
      <c r="J75" s="5" cm="1">
        <f t="array" ref="J75">+_xlfn.IFS(H75&gt;1,(H75-H76),H75&lt;=1,(H75))</f>
        <v>-43</v>
      </c>
      <c r="K75" s="105">
        <f t="shared" si="3"/>
        <v>0</v>
      </c>
      <c r="L75" s="5" cm="1">
        <f t="array" ref="L75">+_xlfn.IFS(H75&gt;1,(H75-H76),H75&lt;=1,(H75))</f>
        <v>-43</v>
      </c>
      <c r="M75" s="105">
        <f t="shared" si="4"/>
        <v>0</v>
      </c>
      <c r="O75" s="1"/>
      <c r="P75" s="1"/>
      <c r="T75" s="175">
        <f t="shared" si="5"/>
        <v>-43</v>
      </c>
      <c r="U75" s="105">
        <f t="shared" si="6"/>
        <v>0</v>
      </c>
      <c r="V75" s="5" cm="1">
        <f t="array" ref="V75">+_xlfn.IFS(T75&gt;1,(T75-T76),T75&lt;=1,(T75))</f>
        <v>-43</v>
      </c>
      <c r="W75" s="105">
        <f t="shared" si="7"/>
        <v>0</v>
      </c>
      <c r="X75" s="5" cm="1">
        <f t="array" ref="X75">+_xlfn.IFS(T75&gt;1,(T75-T76),T75&lt;=1,(T75))</f>
        <v>-43</v>
      </c>
      <c r="Y75" s="105">
        <f t="shared" si="8"/>
        <v>0</v>
      </c>
      <c r="Z75" s="175">
        <f t="shared" si="9"/>
        <v>-43</v>
      </c>
      <c r="AA75" s="105">
        <f t="shared" si="10"/>
        <v>0</v>
      </c>
      <c r="AB75" s="5" cm="1">
        <f t="array" ref="AB75">+_xlfn.IFS(Z75&gt;1,(Z75-Z76),Z75&lt;=1,(Z75))</f>
        <v>-43</v>
      </c>
      <c r="AC75" s="105">
        <f t="shared" si="11"/>
        <v>0</v>
      </c>
      <c r="AD75" s="5" cm="1">
        <f t="array" ref="AD75">+_xlfn.IFS(Z75&gt;1,(Z75-Z76),Z75&lt;=1,(Z75))</f>
        <v>-43</v>
      </c>
      <c r="AE75" s="105">
        <f t="shared" si="12"/>
        <v>0</v>
      </c>
      <c r="AF75" s="175">
        <f t="shared" si="13"/>
        <v>-43</v>
      </c>
      <c r="AG75" s="105">
        <f t="shared" si="14"/>
        <v>0</v>
      </c>
      <c r="AH75" s="5" cm="1">
        <f t="array" ref="AH75">+_xlfn.IFS(AF75&gt;1,(AF75-AF76),AF75&lt;=1,(AF75))</f>
        <v>-43</v>
      </c>
      <c r="AI75" s="105">
        <f t="shared" si="15"/>
        <v>0</v>
      </c>
      <c r="AJ75" s="5" cm="1">
        <f t="array" ref="AJ75">+_xlfn.IFS(AF75&gt;1,(AF75-AF76),AF75&lt;=1,(AF75))</f>
        <v>-43</v>
      </c>
      <c r="AK75" s="105">
        <f t="shared" si="16"/>
        <v>0</v>
      </c>
      <c r="AO75" s="175">
        <f t="shared" si="17"/>
        <v>-43</v>
      </c>
      <c r="AP75" s="245">
        <f t="shared" si="18"/>
        <v>0</v>
      </c>
      <c r="AQ75" s="5" cm="1">
        <f t="array" ref="AQ75">+_xlfn.IFS(AO75&gt;1,(AO75-AO76),AO75&lt;=1,(AO75))</f>
        <v>-43</v>
      </c>
      <c r="AR75" s="105">
        <f t="shared" si="19"/>
        <v>0</v>
      </c>
      <c r="AS75" s="5" cm="1">
        <f t="array" ref="AS75">+_xlfn.IFS(AO75&gt;1,(AO75-AO76),AO75&lt;=1,(AO75))</f>
        <v>-43</v>
      </c>
      <c r="AT75" s="105">
        <f t="shared" si="20"/>
        <v>0</v>
      </c>
      <c r="AU75" s="175"/>
      <c r="AV75" s="105"/>
      <c r="AW75" s="5"/>
      <c r="AX75" s="5"/>
      <c r="AY75" s="5"/>
      <c r="AZ75" s="175">
        <f t="shared" si="21"/>
        <v>-43</v>
      </c>
      <c r="BA75" s="105">
        <f t="shared" si="22"/>
        <v>0</v>
      </c>
      <c r="BB75" s="5" cm="1">
        <f t="array" ref="BB75">+_xlfn.IFS(AZ75&gt;1,(AZ75-AZ76),AZ75&lt;=1,(AZ75))</f>
        <v>-43</v>
      </c>
      <c r="BC75" s="105">
        <f t="shared" si="23"/>
        <v>0</v>
      </c>
      <c r="BD75" s="5" cm="1">
        <f t="array" ref="BD75">+_xlfn.IFS(AZ75&gt;1,(AZ75-AZ76),AZ75&lt;=1,(AZ75))</f>
        <v>-43</v>
      </c>
      <c r="BE75" s="105">
        <f t="shared" si="24"/>
        <v>0</v>
      </c>
      <c r="BF75" s="175">
        <f t="shared" si="25"/>
        <v>-43</v>
      </c>
      <c r="BG75" s="105">
        <f t="shared" si="26"/>
        <v>0</v>
      </c>
      <c r="BH75" s="5" cm="1">
        <f t="array" ref="BH75">+_xlfn.IFS(BF75&gt;1,(BF75-BF76),BF75&lt;=1,(BF75))</f>
        <v>-43</v>
      </c>
      <c r="BI75" s="105">
        <f t="shared" si="27"/>
        <v>0</v>
      </c>
      <c r="BJ75" s="5" cm="1">
        <f t="array" ref="BJ75">+_xlfn.IFS(BF75&gt;1,(BF75-BF76),BF75&lt;=1,(BF75))</f>
        <v>-43</v>
      </c>
      <c r="BK75" s="105">
        <f t="shared" si="28"/>
        <v>0</v>
      </c>
      <c r="BL75" s="175">
        <f t="shared" si="29"/>
        <v>-43</v>
      </c>
      <c r="BM75" s="105">
        <f t="shared" si="30"/>
        <v>0</v>
      </c>
      <c r="BN75" s="5" cm="1">
        <f t="array" ref="BN75">+_xlfn.IFS(BL75&gt;1,(BL75-BL76),BL75&lt;=1,(BL75))</f>
        <v>-43</v>
      </c>
      <c r="BO75" s="105">
        <f t="shared" si="31"/>
        <v>0</v>
      </c>
      <c r="BP75" s="5" cm="1">
        <f t="array" ref="BP75">+_xlfn.IFS(BL75&gt;1,(BL75-BL76),BL75&lt;=1,(BL75))</f>
        <v>-43</v>
      </c>
      <c r="BQ75" s="105">
        <f t="shared" si="32"/>
        <v>0</v>
      </c>
    </row>
    <row r="76" spans="1:69" x14ac:dyDescent="0.35">
      <c r="A76" s="79">
        <v>65</v>
      </c>
      <c r="B76" s="275">
        <v>64</v>
      </c>
      <c r="C76" s="438"/>
      <c r="D76" s="434">
        <f t="shared" si="33"/>
        <v>0</v>
      </c>
      <c r="E76" s="5">
        <f t="shared" si="1"/>
        <v>0</v>
      </c>
      <c r="F76" s="352">
        <f t="shared" si="2"/>
        <v>0</v>
      </c>
      <c r="G76" s="5"/>
      <c r="H76" s="234">
        <f t="shared" ref="H76:H111" si="36">+$H$5-B76</f>
        <v>-44</v>
      </c>
      <c r="I76" s="105">
        <f t="shared" si="34"/>
        <v>0</v>
      </c>
      <c r="J76" s="5" cm="1">
        <f t="array" ref="J76">+_xlfn.IFS(H76&gt;1,(H76-H77),H76&lt;=1,(H76))</f>
        <v>-44</v>
      </c>
      <c r="K76" s="105">
        <f t="shared" si="3"/>
        <v>0</v>
      </c>
      <c r="L76" s="5" cm="1">
        <f t="array" ref="L76">+_xlfn.IFS(H76&gt;1,(H76-H77),H76&lt;=1,(H76))</f>
        <v>-44</v>
      </c>
      <c r="M76" s="105">
        <f t="shared" si="4"/>
        <v>0</v>
      </c>
      <c r="O76" s="1"/>
      <c r="P76" s="1"/>
      <c r="T76" s="175">
        <f t="shared" si="5"/>
        <v>-44</v>
      </c>
      <c r="U76" s="105">
        <f t="shared" si="6"/>
        <v>0</v>
      </c>
      <c r="V76" s="5" cm="1">
        <f t="array" ref="V76">+_xlfn.IFS(T76&gt;1,(T76-T77),T76&lt;=1,(T76))</f>
        <v>-44</v>
      </c>
      <c r="W76" s="105">
        <f t="shared" si="7"/>
        <v>0</v>
      </c>
      <c r="X76" s="5" cm="1">
        <f t="array" ref="X76">+_xlfn.IFS(T76&gt;1,(T76-T77),T76&lt;=1,(T76))</f>
        <v>-44</v>
      </c>
      <c r="Y76" s="105">
        <f t="shared" si="8"/>
        <v>0</v>
      </c>
      <c r="Z76" s="175">
        <f t="shared" si="9"/>
        <v>-44</v>
      </c>
      <c r="AA76" s="105">
        <f t="shared" si="10"/>
        <v>0</v>
      </c>
      <c r="AB76" s="5" cm="1">
        <f t="array" ref="AB76">+_xlfn.IFS(Z76&gt;1,(Z76-Z77),Z76&lt;=1,(Z76))</f>
        <v>-44</v>
      </c>
      <c r="AC76" s="105">
        <f t="shared" si="11"/>
        <v>0</v>
      </c>
      <c r="AD76" s="5" cm="1">
        <f t="array" ref="AD76">+_xlfn.IFS(Z76&gt;1,(Z76-Z77),Z76&lt;=1,(Z76))</f>
        <v>-44</v>
      </c>
      <c r="AE76" s="105">
        <f t="shared" si="12"/>
        <v>0</v>
      </c>
      <c r="AF76" s="175">
        <f t="shared" si="13"/>
        <v>-44</v>
      </c>
      <c r="AG76" s="105">
        <f t="shared" si="14"/>
        <v>0</v>
      </c>
      <c r="AH76" s="5" cm="1">
        <f t="array" ref="AH76">+_xlfn.IFS(AF76&gt;1,(AF76-AF77),AF76&lt;=1,(AF76))</f>
        <v>-44</v>
      </c>
      <c r="AI76" s="105">
        <f t="shared" si="15"/>
        <v>0</v>
      </c>
      <c r="AJ76" s="5" cm="1">
        <f t="array" ref="AJ76">+_xlfn.IFS(AF76&gt;1,(AF76-AF77),AF76&lt;=1,(AF76))</f>
        <v>-44</v>
      </c>
      <c r="AK76" s="105">
        <f t="shared" si="16"/>
        <v>0</v>
      </c>
      <c r="AO76" s="175">
        <f t="shared" si="17"/>
        <v>-44</v>
      </c>
      <c r="AP76" s="245">
        <f t="shared" si="18"/>
        <v>0</v>
      </c>
      <c r="AQ76" s="5" cm="1">
        <f t="array" ref="AQ76">+_xlfn.IFS(AO76&gt;1,(AO76-AO77),AO76&lt;=1,(AO76))</f>
        <v>-44</v>
      </c>
      <c r="AR76" s="105">
        <f t="shared" si="19"/>
        <v>0</v>
      </c>
      <c r="AS76" s="5" cm="1">
        <f t="array" ref="AS76">+_xlfn.IFS(AO76&gt;1,(AO76-AO77),AO76&lt;=1,(AO76))</f>
        <v>-44</v>
      </c>
      <c r="AT76" s="105">
        <f t="shared" si="20"/>
        <v>0</v>
      </c>
      <c r="AU76" s="175"/>
      <c r="AV76" s="105"/>
      <c r="AW76" s="5"/>
      <c r="AX76" s="5"/>
      <c r="AY76" s="5"/>
      <c r="AZ76" s="175">
        <f t="shared" si="21"/>
        <v>-44</v>
      </c>
      <c r="BA76" s="105">
        <f t="shared" si="22"/>
        <v>0</v>
      </c>
      <c r="BB76" s="5" cm="1">
        <f t="array" ref="BB76">+_xlfn.IFS(AZ76&gt;1,(AZ76-AZ77),AZ76&lt;=1,(AZ76))</f>
        <v>-44</v>
      </c>
      <c r="BC76" s="105">
        <f t="shared" si="23"/>
        <v>0</v>
      </c>
      <c r="BD76" s="5" cm="1">
        <f t="array" ref="BD76">+_xlfn.IFS(AZ76&gt;1,(AZ76-AZ77),AZ76&lt;=1,(AZ76))</f>
        <v>-44</v>
      </c>
      <c r="BE76" s="105">
        <f t="shared" si="24"/>
        <v>0</v>
      </c>
      <c r="BF76" s="175">
        <f t="shared" si="25"/>
        <v>-44</v>
      </c>
      <c r="BG76" s="105">
        <f t="shared" si="26"/>
        <v>0</v>
      </c>
      <c r="BH76" s="5" cm="1">
        <f t="array" ref="BH76">+_xlfn.IFS(BF76&gt;1,(BF76-BF77),BF76&lt;=1,(BF76))</f>
        <v>-44</v>
      </c>
      <c r="BI76" s="105">
        <f t="shared" si="27"/>
        <v>0</v>
      </c>
      <c r="BJ76" s="5" cm="1">
        <f t="array" ref="BJ76">+_xlfn.IFS(BF76&gt;1,(BF76-BF77),BF76&lt;=1,(BF76))</f>
        <v>-44</v>
      </c>
      <c r="BK76" s="105">
        <f t="shared" si="28"/>
        <v>0</v>
      </c>
      <c r="BL76" s="175">
        <f t="shared" si="29"/>
        <v>-44</v>
      </c>
      <c r="BM76" s="105">
        <f t="shared" si="30"/>
        <v>0</v>
      </c>
      <c r="BN76" s="5" cm="1">
        <f t="array" ref="BN76">+_xlfn.IFS(BL76&gt;1,(BL76-BL77),BL76&lt;=1,(BL76))</f>
        <v>-44</v>
      </c>
      <c r="BO76" s="105">
        <f t="shared" si="31"/>
        <v>0</v>
      </c>
      <c r="BP76" s="5" cm="1">
        <f t="array" ref="BP76">+_xlfn.IFS(BL76&gt;1,(BL76-BL77),BL76&lt;=1,(BL76))</f>
        <v>-44</v>
      </c>
      <c r="BQ76" s="105">
        <f t="shared" si="32"/>
        <v>0</v>
      </c>
    </row>
    <row r="77" spans="1:69" x14ac:dyDescent="0.35">
      <c r="A77" s="475">
        <v>66</v>
      </c>
      <c r="B77" s="88">
        <v>65</v>
      </c>
      <c r="C77" s="438"/>
      <c r="D77" s="434">
        <f t="shared" si="33"/>
        <v>0</v>
      </c>
      <c r="E77" s="5">
        <f t="shared" ref="E77:E111" si="37">+I77+U77+AA77+AG77</f>
        <v>0</v>
      </c>
      <c r="F77" s="352">
        <f t="shared" ref="F77:F111" si="38">+AP77+BA77+BG77+BM77</f>
        <v>0</v>
      </c>
      <c r="G77" s="5"/>
      <c r="H77" s="234">
        <f t="shared" si="36"/>
        <v>-45</v>
      </c>
      <c r="I77" s="105">
        <f t="shared" si="34"/>
        <v>0</v>
      </c>
      <c r="J77" s="5" cm="1">
        <f t="array" ref="J77">+_xlfn.IFS(H77&gt;1,(H77-H78),H77&lt;=1,(H77))</f>
        <v>-45</v>
      </c>
      <c r="K77" s="105">
        <f t="shared" ref="K77:K111" si="39">+IF(J77&gt;0,(J77*$K$10),0)</f>
        <v>0</v>
      </c>
      <c r="L77" s="5" cm="1">
        <f t="array" ref="L77">+_xlfn.IFS(H77&gt;1,(H77-H78),H77&lt;=1,(H77))</f>
        <v>-45</v>
      </c>
      <c r="M77" s="105">
        <f t="shared" ref="M77:M111" si="40">+IF(L77&gt;0,(L77*$M$10),0)</f>
        <v>0</v>
      </c>
      <c r="O77" s="1"/>
      <c r="P77" s="1"/>
      <c r="T77" s="175">
        <f t="shared" ref="T77:T111" si="41">+$T$5-B77</f>
        <v>-45</v>
      </c>
      <c r="U77" s="105">
        <f t="shared" ref="U77:U111" si="42">+W77-Y77</f>
        <v>0</v>
      </c>
      <c r="V77" s="5" cm="1">
        <f t="array" ref="V77">+_xlfn.IFS(T77&gt;1,(T77-T78),T77&lt;=1,(T77))</f>
        <v>-45</v>
      </c>
      <c r="W77" s="105">
        <f t="shared" ref="W77:W111" si="43">+IF(V77&gt;0,(V77*$W$10),0)</f>
        <v>0</v>
      </c>
      <c r="X77" s="5" cm="1">
        <f t="array" ref="X77">+_xlfn.IFS(T77&gt;1,(T77-T78),T77&lt;=1,(T77))</f>
        <v>-45</v>
      </c>
      <c r="Y77" s="105">
        <f t="shared" ref="Y77:Y111" si="44">+IF(X77&gt;0,(X77*$Y$10),0)</f>
        <v>0</v>
      </c>
      <c r="Z77" s="175">
        <f t="shared" ref="Z77:Z111" si="45">+$Z$5-B77</f>
        <v>-45</v>
      </c>
      <c r="AA77" s="105">
        <f t="shared" ref="AA77:AA111" si="46">+AC77-AE77</f>
        <v>0</v>
      </c>
      <c r="AB77" s="5" cm="1">
        <f t="array" ref="AB77">+_xlfn.IFS(Z77&gt;1,(Z77-Z78),Z77&lt;=1,(Z77))</f>
        <v>-45</v>
      </c>
      <c r="AC77" s="105">
        <f t="shared" ref="AC77:AC111" si="47">+IF(AB77&gt;0,(AB77*$AC$10),0)</f>
        <v>0</v>
      </c>
      <c r="AD77" s="5" cm="1">
        <f t="array" ref="AD77">+_xlfn.IFS(Z77&gt;1,(Z77-Z78),Z77&lt;=1,(Z77))</f>
        <v>-45</v>
      </c>
      <c r="AE77" s="105">
        <f t="shared" ref="AE77:AE111" si="48">+IF(AD77&gt;0,(AD77*$AE$10),0)</f>
        <v>0</v>
      </c>
      <c r="AF77" s="175">
        <f t="shared" ref="AF77:AF111" si="49">+$AF$5-B77</f>
        <v>-45</v>
      </c>
      <c r="AG77" s="105">
        <f t="shared" ref="AG77:AG111" si="50">+AI77-AK77</f>
        <v>0</v>
      </c>
      <c r="AH77" s="5" cm="1">
        <f t="array" ref="AH77">+_xlfn.IFS(AF77&gt;1,(AF77-AF78),AF77&lt;=1,(AF77))</f>
        <v>-45</v>
      </c>
      <c r="AI77" s="105">
        <f t="shared" ref="AI77:AI111" si="51">+IF(AH77&gt;0,(AH77*$AI$10),0)</f>
        <v>0</v>
      </c>
      <c r="AJ77" s="5" cm="1">
        <f t="array" ref="AJ77">+_xlfn.IFS(AF77&gt;1,(AF77-AF78),AF77&lt;=1,(AF77))</f>
        <v>-45</v>
      </c>
      <c r="AK77" s="105">
        <f t="shared" ref="AK77:AK111" si="52">+IF(AJ77&gt;0,(AJ77*$AK$10),0)</f>
        <v>0</v>
      </c>
      <c r="AO77" s="175">
        <f t="shared" ref="AO77:AO111" si="53">+$AO$5-B77</f>
        <v>-45</v>
      </c>
      <c r="AP77" s="245">
        <f t="shared" ref="AP77:AP111" si="54">+AR77-AT77</f>
        <v>0</v>
      </c>
      <c r="AQ77" s="5" cm="1">
        <f t="array" ref="AQ77">+_xlfn.IFS(AO77&gt;1,(AO77-AO78),AO77&lt;=1,(AO77))</f>
        <v>-45</v>
      </c>
      <c r="AR77" s="105">
        <f t="shared" ref="AR77:AR111" si="55">+IF(AQ77&gt;0,(AQ77*$AR$10),0)</f>
        <v>0</v>
      </c>
      <c r="AS77" s="5" cm="1">
        <f t="array" ref="AS77">+_xlfn.IFS(AO77&gt;1,(AO77-AO78),AO77&lt;=1,(AO77))</f>
        <v>-45</v>
      </c>
      <c r="AT77" s="105">
        <f t="shared" ref="AT77:AT111" si="56">+IF(AS77&gt;0,(AS77*$AT$10),0)</f>
        <v>0</v>
      </c>
      <c r="AU77" s="175"/>
      <c r="AV77" s="105"/>
      <c r="AW77" s="5"/>
      <c r="AX77" s="5"/>
      <c r="AY77" s="5"/>
      <c r="AZ77" s="175">
        <f t="shared" ref="AZ77:AZ111" si="57">+$AZ$5-B77</f>
        <v>-45</v>
      </c>
      <c r="BA77" s="105">
        <f t="shared" ref="BA77:BA111" si="58">+BC77-BE77</f>
        <v>0</v>
      </c>
      <c r="BB77" s="5" cm="1">
        <f t="array" ref="BB77">+_xlfn.IFS(AZ77&gt;1,(AZ77-AZ78),AZ77&lt;=1,(AZ77))</f>
        <v>-45</v>
      </c>
      <c r="BC77" s="105">
        <f t="shared" ref="BC77:BC111" si="59">+IF(BB77&gt;0,(BB77*$BC$10),0)</f>
        <v>0</v>
      </c>
      <c r="BD77" s="5" cm="1">
        <f t="array" ref="BD77">+_xlfn.IFS(AZ77&gt;1,(AZ77-AZ78),AZ77&lt;=1,(AZ77))</f>
        <v>-45</v>
      </c>
      <c r="BE77" s="105">
        <f t="shared" ref="BE77:BE111" si="60">+IF(BD77&gt;0,(BD77*$BE$10),0)</f>
        <v>0</v>
      </c>
      <c r="BF77" s="175">
        <f t="shared" ref="BF77:BF111" si="61">+$BF$5-B77</f>
        <v>-45</v>
      </c>
      <c r="BG77" s="105">
        <f t="shared" ref="BG77:BG111" si="62">+BI77-BK77</f>
        <v>0</v>
      </c>
      <c r="BH77" s="5" cm="1">
        <f t="array" ref="BH77">+_xlfn.IFS(BF77&gt;1,(BF77-BF78),BF77&lt;=1,(BF77))</f>
        <v>-45</v>
      </c>
      <c r="BI77" s="105">
        <f t="shared" ref="BI77:BI111" si="63">+IF(BH77&gt;0,(BH77*$BI$10),0)</f>
        <v>0</v>
      </c>
      <c r="BJ77" s="5" cm="1">
        <f t="array" ref="BJ77">+_xlfn.IFS(BF77&gt;1,(BF77-BF78),BF77&lt;=1,(BF77))</f>
        <v>-45</v>
      </c>
      <c r="BK77" s="105">
        <f t="shared" ref="BK77:BK111" si="64">+IF(BJ77&gt;0,(BJ77*$BK$10),0)</f>
        <v>0</v>
      </c>
      <c r="BL77" s="175">
        <f t="shared" ref="BL77:BL111" si="65">+$BL$5-B77</f>
        <v>-45</v>
      </c>
      <c r="BM77" s="105">
        <f t="shared" ref="BM77:BM111" si="66">+BO77-BQ77</f>
        <v>0</v>
      </c>
      <c r="BN77" s="5" cm="1">
        <f t="array" ref="BN77">+_xlfn.IFS(BL77&gt;1,(BL77-BL78),BL77&lt;=1,(BL77))</f>
        <v>-45</v>
      </c>
      <c r="BO77" s="105">
        <f t="shared" ref="BO77:BO111" si="67">+IF(BN77&gt;0,(BN77*$BO$10),0)</f>
        <v>0</v>
      </c>
      <c r="BP77" s="5" cm="1">
        <f t="array" ref="BP77">+_xlfn.IFS(BL77&gt;1,(BL77-BL78),BL77&lt;=1,(BL77))</f>
        <v>-45</v>
      </c>
      <c r="BQ77" s="105">
        <f t="shared" ref="BQ77:BQ111" si="68">+IF(BP77&gt;0,(BP77*$BQ$10),0)</f>
        <v>0</v>
      </c>
    </row>
    <row r="78" spans="1:69" x14ac:dyDescent="0.35">
      <c r="A78" s="79">
        <v>67</v>
      </c>
      <c r="B78" s="88">
        <v>66</v>
      </c>
      <c r="C78" s="438"/>
      <c r="D78" s="434">
        <f t="shared" ref="D78:D111" si="69">+E78+F78</f>
        <v>0</v>
      </c>
      <c r="E78" s="5">
        <f t="shared" si="37"/>
        <v>0</v>
      </c>
      <c r="F78" s="352">
        <f t="shared" si="38"/>
        <v>0</v>
      </c>
      <c r="G78" s="5"/>
      <c r="H78" s="234">
        <f t="shared" si="36"/>
        <v>-46</v>
      </c>
      <c r="I78" s="105">
        <f t="shared" ref="I78:I111" si="70">+K78-M78</f>
        <v>0</v>
      </c>
      <c r="J78" s="5" cm="1">
        <f t="array" ref="J78">+_xlfn.IFS(H78&gt;1,(H78-H79),H78&lt;=1,(H78))</f>
        <v>-46</v>
      </c>
      <c r="K78" s="105">
        <f t="shared" si="39"/>
        <v>0</v>
      </c>
      <c r="L78" s="5" cm="1">
        <f t="array" ref="L78">+_xlfn.IFS(H78&gt;1,(H78-H79),H78&lt;=1,(H78))</f>
        <v>-46</v>
      </c>
      <c r="M78" s="105">
        <f t="shared" si="40"/>
        <v>0</v>
      </c>
      <c r="O78" s="1"/>
      <c r="P78" s="1"/>
      <c r="T78" s="175">
        <f t="shared" si="41"/>
        <v>-46</v>
      </c>
      <c r="U78" s="105">
        <f t="shared" si="42"/>
        <v>0</v>
      </c>
      <c r="V78" s="5" cm="1">
        <f t="array" ref="V78">+_xlfn.IFS(T78&gt;1,(T78-T79),T78&lt;=1,(T78))</f>
        <v>-46</v>
      </c>
      <c r="W78" s="105">
        <f t="shared" si="43"/>
        <v>0</v>
      </c>
      <c r="X78" s="5" cm="1">
        <f t="array" ref="X78">+_xlfn.IFS(T78&gt;1,(T78-T79),T78&lt;=1,(T78))</f>
        <v>-46</v>
      </c>
      <c r="Y78" s="105">
        <f t="shared" si="44"/>
        <v>0</v>
      </c>
      <c r="Z78" s="175">
        <f t="shared" si="45"/>
        <v>-46</v>
      </c>
      <c r="AA78" s="105">
        <f t="shared" si="46"/>
        <v>0</v>
      </c>
      <c r="AB78" s="5" cm="1">
        <f t="array" ref="AB78">+_xlfn.IFS(Z78&gt;1,(Z78-Z79),Z78&lt;=1,(Z78))</f>
        <v>-46</v>
      </c>
      <c r="AC78" s="105">
        <f t="shared" si="47"/>
        <v>0</v>
      </c>
      <c r="AD78" s="5" cm="1">
        <f t="array" ref="AD78">+_xlfn.IFS(Z78&gt;1,(Z78-Z79),Z78&lt;=1,(Z78))</f>
        <v>-46</v>
      </c>
      <c r="AE78" s="105">
        <f t="shared" si="48"/>
        <v>0</v>
      </c>
      <c r="AF78" s="175">
        <f t="shared" si="49"/>
        <v>-46</v>
      </c>
      <c r="AG78" s="105">
        <f t="shared" si="50"/>
        <v>0</v>
      </c>
      <c r="AH78" s="5" cm="1">
        <f t="array" ref="AH78">+_xlfn.IFS(AF78&gt;1,(AF78-AF79),AF78&lt;=1,(AF78))</f>
        <v>-46</v>
      </c>
      <c r="AI78" s="105">
        <f t="shared" si="51"/>
        <v>0</v>
      </c>
      <c r="AJ78" s="5" cm="1">
        <f t="array" ref="AJ78">+_xlfn.IFS(AF78&gt;1,(AF78-AF79),AF78&lt;=1,(AF78))</f>
        <v>-46</v>
      </c>
      <c r="AK78" s="105">
        <f t="shared" si="52"/>
        <v>0</v>
      </c>
      <c r="AO78" s="175">
        <f t="shared" si="53"/>
        <v>-46</v>
      </c>
      <c r="AP78" s="245">
        <f t="shared" si="54"/>
        <v>0</v>
      </c>
      <c r="AQ78" s="5" cm="1">
        <f t="array" ref="AQ78">+_xlfn.IFS(AO78&gt;1,(AO78-AO79),AO78&lt;=1,(AO78))</f>
        <v>-46</v>
      </c>
      <c r="AR78" s="105">
        <f t="shared" si="55"/>
        <v>0</v>
      </c>
      <c r="AS78" s="5" cm="1">
        <f t="array" ref="AS78">+_xlfn.IFS(AO78&gt;1,(AO78-AO79),AO78&lt;=1,(AO78))</f>
        <v>-46</v>
      </c>
      <c r="AT78" s="105">
        <f t="shared" si="56"/>
        <v>0</v>
      </c>
      <c r="AU78" s="175"/>
      <c r="AV78" s="105"/>
      <c r="AW78" s="5"/>
      <c r="AX78" s="5"/>
      <c r="AY78" s="5"/>
      <c r="AZ78" s="175">
        <f t="shared" si="57"/>
        <v>-46</v>
      </c>
      <c r="BA78" s="105">
        <f t="shared" si="58"/>
        <v>0</v>
      </c>
      <c r="BB78" s="5" cm="1">
        <f t="array" ref="BB78">+_xlfn.IFS(AZ78&gt;1,(AZ78-AZ79),AZ78&lt;=1,(AZ78))</f>
        <v>-46</v>
      </c>
      <c r="BC78" s="105">
        <f t="shared" si="59"/>
        <v>0</v>
      </c>
      <c r="BD78" s="5" cm="1">
        <f t="array" ref="BD78">+_xlfn.IFS(AZ78&gt;1,(AZ78-AZ79),AZ78&lt;=1,(AZ78))</f>
        <v>-46</v>
      </c>
      <c r="BE78" s="105">
        <f t="shared" si="60"/>
        <v>0</v>
      </c>
      <c r="BF78" s="175">
        <f t="shared" si="61"/>
        <v>-46</v>
      </c>
      <c r="BG78" s="105">
        <f t="shared" si="62"/>
        <v>0</v>
      </c>
      <c r="BH78" s="5" cm="1">
        <f t="array" ref="BH78">+_xlfn.IFS(BF78&gt;1,(BF78-BF79),BF78&lt;=1,(BF78))</f>
        <v>-46</v>
      </c>
      <c r="BI78" s="105">
        <f t="shared" si="63"/>
        <v>0</v>
      </c>
      <c r="BJ78" s="5" cm="1">
        <f t="array" ref="BJ78">+_xlfn.IFS(BF78&gt;1,(BF78-BF79),BF78&lt;=1,(BF78))</f>
        <v>-46</v>
      </c>
      <c r="BK78" s="105">
        <f t="shared" si="64"/>
        <v>0</v>
      </c>
      <c r="BL78" s="175">
        <f t="shared" si="65"/>
        <v>-46</v>
      </c>
      <c r="BM78" s="105">
        <f t="shared" si="66"/>
        <v>0</v>
      </c>
      <c r="BN78" s="5" cm="1">
        <f t="array" ref="BN78">+_xlfn.IFS(BL78&gt;1,(BL78-BL79),BL78&lt;=1,(BL78))</f>
        <v>-46</v>
      </c>
      <c r="BO78" s="105">
        <f t="shared" si="67"/>
        <v>0</v>
      </c>
      <c r="BP78" s="5" cm="1">
        <f t="array" ref="BP78">+_xlfn.IFS(BL78&gt;1,(BL78-BL79),BL78&lt;=1,(BL78))</f>
        <v>-46</v>
      </c>
      <c r="BQ78" s="105">
        <f t="shared" si="68"/>
        <v>0</v>
      </c>
    </row>
    <row r="79" spans="1:69" x14ac:dyDescent="0.35">
      <c r="A79" s="79">
        <v>68</v>
      </c>
      <c r="B79" s="88">
        <v>67</v>
      </c>
      <c r="C79" s="438"/>
      <c r="D79" s="434">
        <f t="shared" si="69"/>
        <v>0</v>
      </c>
      <c r="E79" s="5">
        <f t="shared" si="37"/>
        <v>0</v>
      </c>
      <c r="F79" s="352">
        <f t="shared" si="38"/>
        <v>0</v>
      </c>
      <c r="G79" s="5"/>
      <c r="H79" s="234">
        <f t="shared" si="36"/>
        <v>-47</v>
      </c>
      <c r="I79" s="105">
        <f t="shared" si="70"/>
        <v>0</v>
      </c>
      <c r="J79" s="5" cm="1">
        <f t="array" ref="J79">+_xlfn.IFS(H79&gt;1,(H79-H80),H79&lt;=1,(H79))</f>
        <v>-47</v>
      </c>
      <c r="K79" s="105">
        <f t="shared" si="39"/>
        <v>0</v>
      </c>
      <c r="L79" s="5" cm="1">
        <f t="array" ref="L79">+_xlfn.IFS(H79&gt;1,(H79-H80),H79&lt;=1,(H79))</f>
        <v>-47</v>
      </c>
      <c r="M79" s="105">
        <f t="shared" si="40"/>
        <v>0</v>
      </c>
      <c r="O79" s="1"/>
      <c r="P79" s="1"/>
      <c r="T79" s="175">
        <f t="shared" si="41"/>
        <v>-47</v>
      </c>
      <c r="U79" s="105">
        <f t="shared" si="42"/>
        <v>0</v>
      </c>
      <c r="V79" s="5" cm="1">
        <f t="array" ref="V79">+_xlfn.IFS(T79&gt;1,(T79-T80),T79&lt;=1,(T79))</f>
        <v>-47</v>
      </c>
      <c r="W79" s="105">
        <f t="shared" si="43"/>
        <v>0</v>
      </c>
      <c r="X79" s="5" cm="1">
        <f t="array" ref="X79">+_xlfn.IFS(T79&gt;1,(T79-T80),T79&lt;=1,(T79))</f>
        <v>-47</v>
      </c>
      <c r="Y79" s="105">
        <f t="shared" si="44"/>
        <v>0</v>
      </c>
      <c r="Z79" s="175">
        <f t="shared" si="45"/>
        <v>-47</v>
      </c>
      <c r="AA79" s="105">
        <f t="shared" si="46"/>
        <v>0</v>
      </c>
      <c r="AB79" s="5" cm="1">
        <f t="array" ref="AB79">+_xlfn.IFS(Z79&gt;1,(Z79-Z80),Z79&lt;=1,(Z79))</f>
        <v>-47</v>
      </c>
      <c r="AC79" s="105">
        <f t="shared" si="47"/>
        <v>0</v>
      </c>
      <c r="AD79" s="5" cm="1">
        <f t="array" ref="AD79">+_xlfn.IFS(Z79&gt;1,(Z79-Z80),Z79&lt;=1,(Z79))</f>
        <v>-47</v>
      </c>
      <c r="AE79" s="105">
        <f t="shared" si="48"/>
        <v>0</v>
      </c>
      <c r="AF79" s="175">
        <f t="shared" si="49"/>
        <v>-47</v>
      </c>
      <c r="AG79" s="105">
        <f t="shared" si="50"/>
        <v>0</v>
      </c>
      <c r="AH79" s="5" cm="1">
        <f t="array" ref="AH79">+_xlfn.IFS(AF79&gt;1,(AF79-AF80),AF79&lt;=1,(AF79))</f>
        <v>-47</v>
      </c>
      <c r="AI79" s="105">
        <f t="shared" si="51"/>
        <v>0</v>
      </c>
      <c r="AJ79" s="5" cm="1">
        <f t="array" ref="AJ79">+_xlfn.IFS(AF79&gt;1,(AF79-AF80),AF79&lt;=1,(AF79))</f>
        <v>-47</v>
      </c>
      <c r="AK79" s="105">
        <f t="shared" si="52"/>
        <v>0</v>
      </c>
      <c r="AO79" s="175">
        <f t="shared" si="53"/>
        <v>-47</v>
      </c>
      <c r="AP79" s="245">
        <f t="shared" si="54"/>
        <v>0</v>
      </c>
      <c r="AQ79" s="5" cm="1">
        <f t="array" ref="AQ79">+_xlfn.IFS(AO79&gt;1,(AO79-AO80),AO79&lt;=1,(AO79))</f>
        <v>-47</v>
      </c>
      <c r="AR79" s="105">
        <f t="shared" si="55"/>
        <v>0</v>
      </c>
      <c r="AS79" s="5" cm="1">
        <f t="array" ref="AS79">+_xlfn.IFS(AO79&gt;1,(AO79-AO80),AO79&lt;=1,(AO79))</f>
        <v>-47</v>
      </c>
      <c r="AT79" s="105">
        <f t="shared" si="56"/>
        <v>0</v>
      </c>
      <c r="AU79" s="175"/>
      <c r="AV79" s="105"/>
      <c r="AW79" s="5"/>
      <c r="AX79" s="5"/>
      <c r="AY79" s="5"/>
      <c r="AZ79" s="175">
        <f t="shared" si="57"/>
        <v>-47</v>
      </c>
      <c r="BA79" s="105">
        <f t="shared" si="58"/>
        <v>0</v>
      </c>
      <c r="BB79" s="5" cm="1">
        <f t="array" ref="BB79">+_xlfn.IFS(AZ79&gt;1,(AZ79-AZ80),AZ79&lt;=1,(AZ79))</f>
        <v>-47</v>
      </c>
      <c r="BC79" s="105">
        <f t="shared" si="59"/>
        <v>0</v>
      </c>
      <c r="BD79" s="5" cm="1">
        <f t="array" ref="BD79">+_xlfn.IFS(AZ79&gt;1,(AZ79-AZ80),AZ79&lt;=1,(AZ79))</f>
        <v>-47</v>
      </c>
      <c r="BE79" s="105">
        <f t="shared" si="60"/>
        <v>0</v>
      </c>
      <c r="BF79" s="175">
        <f t="shared" si="61"/>
        <v>-47</v>
      </c>
      <c r="BG79" s="105">
        <f t="shared" si="62"/>
        <v>0</v>
      </c>
      <c r="BH79" s="5" cm="1">
        <f t="array" ref="BH79">+_xlfn.IFS(BF79&gt;1,(BF79-BF80),BF79&lt;=1,(BF79))</f>
        <v>-47</v>
      </c>
      <c r="BI79" s="105">
        <f t="shared" si="63"/>
        <v>0</v>
      </c>
      <c r="BJ79" s="5" cm="1">
        <f t="array" ref="BJ79">+_xlfn.IFS(BF79&gt;1,(BF79-BF80),BF79&lt;=1,(BF79))</f>
        <v>-47</v>
      </c>
      <c r="BK79" s="105">
        <f t="shared" si="64"/>
        <v>0</v>
      </c>
      <c r="BL79" s="175">
        <f t="shared" si="65"/>
        <v>-47</v>
      </c>
      <c r="BM79" s="105">
        <f t="shared" si="66"/>
        <v>0</v>
      </c>
      <c r="BN79" s="5" cm="1">
        <f t="array" ref="BN79">+_xlfn.IFS(BL79&gt;1,(BL79-BL80),BL79&lt;=1,(BL79))</f>
        <v>-47</v>
      </c>
      <c r="BO79" s="105">
        <f t="shared" si="67"/>
        <v>0</v>
      </c>
      <c r="BP79" s="5" cm="1">
        <f t="array" ref="BP79">+_xlfn.IFS(BL79&gt;1,(BL79-BL80),BL79&lt;=1,(BL79))</f>
        <v>-47</v>
      </c>
      <c r="BQ79" s="105">
        <f t="shared" si="68"/>
        <v>0</v>
      </c>
    </row>
    <row r="80" spans="1:69" x14ac:dyDescent="0.35">
      <c r="A80" s="475">
        <v>69</v>
      </c>
      <c r="B80" s="88">
        <v>68</v>
      </c>
      <c r="C80" s="438"/>
      <c r="D80" s="434">
        <f t="shared" si="69"/>
        <v>0</v>
      </c>
      <c r="E80" s="5">
        <f t="shared" si="37"/>
        <v>0</v>
      </c>
      <c r="F80" s="352">
        <f t="shared" si="38"/>
        <v>0</v>
      </c>
      <c r="G80" s="5"/>
      <c r="H80" s="234">
        <f t="shared" si="36"/>
        <v>-48</v>
      </c>
      <c r="I80" s="105">
        <f t="shared" si="70"/>
        <v>0</v>
      </c>
      <c r="J80" s="5" cm="1">
        <f t="array" ref="J80">+_xlfn.IFS(H80&gt;1,(H80-H81),H80&lt;=1,(H80))</f>
        <v>-48</v>
      </c>
      <c r="K80" s="105">
        <f t="shared" si="39"/>
        <v>0</v>
      </c>
      <c r="L80" s="5" cm="1">
        <f t="array" ref="L80">+_xlfn.IFS(H80&gt;1,(H80-H81),H80&lt;=1,(H80))</f>
        <v>-48</v>
      </c>
      <c r="M80" s="105">
        <f t="shared" si="40"/>
        <v>0</v>
      </c>
      <c r="O80" s="1"/>
      <c r="P80" s="1"/>
      <c r="T80" s="175">
        <f t="shared" si="41"/>
        <v>-48</v>
      </c>
      <c r="U80" s="105">
        <f t="shared" si="42"/>
        <v>0</v>
      </c>
      <c r="V80" s="5" cm="1">
        <f t="array" ref="V80">+_xlfn.IFS(T80&gt;1,(T80-T81),T80&lt;=1,(T80))</f>
        <v>-48</v>
      </c>
      <c r="W80" s="105">
        <f t="shared" si="43"/>
        <v>0</v>
      </c>
      <c r="X80" s="5" cm="1">
        <f t="array" ref="X80">+_xlfn.IFS(T80&gt;1,(T80-T81),T80&lt;=1,(T80))</f>
        <v>-48</v>
      </c>
      <c r="Y80" s="105">
        <f t="shared" si="44"/>
        <v>0</v>
      </c>
      <c r="Z80" s="175">
        <f t="shared" si="45"/>
        <v>-48</v>
      </c>
      <c r="AA80" s="105">
        <f t="shared" si="46"/>
        <v>0</v>
      </c>
      <c r="AB80" s="5" cm="1">
        <f t="array" ref="AB80">+_xlfn.IFS(Z80&gt;1,(Z80-Z81),Z80&lt;=1,(Z80))</f>
        <v>-48</v>
      </c>
      <c r="AC80" s="105">
        <f t="shared" si="47"/>
        <v>0</v>
      </c>
      <c r="AD80" s="5" cm="1">
        <f t="array" ref="AD80">+_xlfn.IFS(Z80&gt;1,(Z80-Z81),Z80&lt;=1,(Z80))</f>
        <v>-48</v>
      </c>
      <c r="AE80" s="105">
        <f t="shared" si="48"/>
        <v>0</v>
      </c>
      <c r="AF80" s="175">
        <f t="shared" si="49"/>
        <v>-48</v>
      </c>
      <c r="AG80" s="105">
        <f t="shared" si="50"/>
        <v>0</v>
      </c>
      <c r="AH80" s="5" cm="1">
        <f t="array" ref="AH80">+_xlfn.IFS(AF80&gt;1,(AF80-AF81),AF80&lt;=1,(AF80))</f>
        <v>-48</v>
      </c>
      <c r="AI80" s="105">
        <f t="shared" si="51"/>
        <v>0</v>
      </c>
      <c r="AJ80" s="5" cm="1">
        <f t="array" ref="AJ80">+_xlfn.IFS(AF80&gt;1,(AF80-AF81),AF80&lt;=1,(AF80))</f>
        <v>-48</v>
      </c>
      <c r="AK80" s="105">
        <f t="shared" si="52"/>
        <v>0</v>
      </c>
      <c r="AO80" s="175">
        <f t="shared" si="53"/>
        <v>-48</v>
      </c>
      <c r="AP80" s="245">
        <f t="shared" si="54"/>
        <v>0</v>
      </c>
      <c r="AQ80" s="5" cm="1">
        <f t="array" ref="AQ80">+_xlfn.IFS(AO80&gt;1,(AO80-AO81),AO80&lt;=1,(AO80))</f>
        <v>-48</v>
      </c>
      <c r="AR80" s="105">
        <f t="shared" si="55"/>
        <v>0</v>
      </c>
      <c r="AS80" s="5" cm="1">
        <f t="array" ref="AS80">+_xlfn.IFS(AO80&gt;1,(AO80-AO81),AO80&lt;=1,(AO80))</f>
        <v>-48</v>
      </c>
      <c r="AT80" s="105">
        <f t="shared" si="56"/>
        <v>0</v>
      </c>
      <c r="AU80" s="175"/>
      <c r="AV80" s="105"/>
      <c r="AW80" s="5"/>
      <c r="AX80" s="5"/>
      <c r="AY80" s="5"/>
      <c r="AZ80" s="175">
        <f t="shared" si="57"/>
        <v>-48</v>
      </c>
      <c r="BA80" s="105">
        <f t="shared" si="58"/>
        <v>0</v>
      </c>
      <c r="BB80" s="5" cm="1">
        <f t="array" ref="BB80">+_xlfn.IFS(AZ80&gt;1,(AZ80-AZ81),AZ80&lt;=1,(AZ80))</f>
        <v>-48</v>
      </c>
      <c r="BC80" s="105">
        <f t="shared" si="59"/>
        <v>0</v>
      </c>
      <c r="BD80" s="5" cm="1">
        <f t="array" ref="BD80">+_xlfn.IFS(AZ80&gt;1,(AZ80-AZ81),AZ80&lt;=1,(AZ80))</f>
        <v>-48</v>
      </c>
      <c r="BE80" s="105">
        <f t="shared" si="60"/>
        <v>0</v>
      </c>
      <c r="BF80" s="175">
        <f t="shared" si="61"/>
        <v>-48</v>
      </c>
      <c r="BG80" s="105">
        <f t="shared" si="62"/>
        <v>0</v>
      </c>
      <c r="BH80" s="5" cm="1">
        <f t="array" ref="BH80">+_xlfn.IFS(BF80&gt;1,(BF80-BF81),BF80&lt;=1,(BF80))</f>
        <v>-48</v>
      </c>
      <c r="BI80" s="105">
        <f t="shared" si="63"/>
        <v>0</v>
      </c>
      <c r="BJ80" s="5" cm="1">
        <f t="array" ref="BJ80">+_xlfn.IFS(BF80&gt;1,(BF80-BF81),BF80&lt;=1,(BF80))</f>
        <v>-48</v>
      </c>
      <c r="BK80" s="105">
        <f t="shared" si="64"/>
        <v>0</v>
      </c>
      <c r="BL80" s="175">
        <f t="shared" si="65"/>
        <v>-48</v>
      </c>
      <c r="BM80" s="105">
        <f t="shared" si="66"/>
        <v>0</v>
      </c>
      <c r="BN80" s="5" cm="1">
        <f t="array" ref="BN80">+_xlfn.IFS(BL80&gt;1,(BL80-BL81),BL80&lt;=1,(BL80))</f>
        <v>-48</v>
      </c>
      <c r="BO80" s="105">
        <f t="shared" si="67"/>
        <v>0</v>
      </c>
      <c r="BP80" s="5" cm="1">
        <f t="array" ref="BP80">+_xlfn.IFS(BL80&gt;1,(BL80-BL81),BL80&lt;=1,(BL80))</f>
        <v>-48</v>
      </c>
      <c r="BQ80" s="105">
        <f t="shared" si="68"/>
        <v>0</v>
      </c>
    </row>
    <row r="81" spans="1:69" x14ac:dyDescent="0.35">
      <c r="A81" s="79">
        <v>70</v>
      </c>
      <c r="B81" s="274">
        <v>69</v>
      </c>
      <c r="C81" s="438"/>
      <c r="D81" s="434">
        <f t="shared" si="69"/>
        <v>0</v>
      </c>
      <c r="E81" s="5">
        <f t="shared" si="37"/>
        <v>0</v>
      </c>
      <c r="F81" s="352">
        <f t="shared" si="38"/>
        <v>0</v>
      </c>
      <c r="G81" s="5"/>
      <c r="H81" s="234">
        <f t="shared" si="36"/>
        <v>-49</v>
      </c>
      <c r="I81" s="105">
        <f t="shared" si="70"/>
        <v>0</v>
      </c>
      <c r="J81" s="5" cm="1">
        <f t="array" ref="J81">+_xlfn.IFS(H81&gt;1,(H81-H82),H81&lt;=1,(H81))</f>
        <v>-49</v>
      </c>
      <c r="K81" s="105">
        <f t="shared" si="39"/>
        <v>0</v>
      </c>
      <c r="L81" s="5" cm="1">
        <f t="array" ref="L81">+_xlfn.IFS(H81&gt;1,(H81-H82),H81&lt;=1,(H81))</f>
        <v>-49</v>
      </c>
      <c r="M81" s="105">
        <f t="shared" si="40"/>
        <v>0</v>
      </c>
      <c r="O81" s="1"/>
      <c r="P81" s="1"/>
      <c r="T81" s="175">
        <f t="shared" si="41"/>
        <v>-49</v>
      </c>
      <c r="U81" s="105">
        <f t="shared" si="42"/>
        <v>0</v>
      </c>
      <c r="V81" s="5" cm="1">
        <f t="array" ref="V81">+_xlfn.IFS(T81&gt;1,(T81-T82),T81&lt;=1,(T81))</f>
        <v>-49</v>
      </c>
      <c r="W81" s="105">
        <f t="shared" si="43"/>
        <v>0</v>
      </c>
      <c r="X81" s="5" cm="1">
        <f t="array" ref="X81">+_xlfn.IFS(T81&gt;1,(T81-T82),T81&lt;=1,(T81))</f>
        <v>-49</v>
      </c>
      <c r="Y81" s="105">
        <f t="shared" si="44"/>
        <v>0</v>
      </c>
      <c r="Z81" s="175">
        <f t="shared" si="45"/>
        <v>-49</v>
      </c>
      <c r="AA81" s="105">
        <f t="shared" si="46"/>
        <v>0</v>
      </c>
      <c r="AB81" s="5" cm="1">
        <f t="array" ref="AB81">+_xlfn.IFS(Z81&gt;1,(Z81-Z82),Z81&lt;=1,(Z81))</f>
        <v>-49</v>
      </c>
      <c r="AC81" s="105">
        <f t="shared" si="47"/>
        <v>0</v>
      </c>
      <c r="AD81" s="5" cm="1">
        <f t="array" ref="AD81">+_xlfn.IFS(Z81&gt;1,(Z81-Z82),Z81&lt;=1,(Z81))</f>
        <v>-49</v>
      </c>
      <c r="AE81" s="105">
        <f t="shared" si="48"/>
        <v>0</v>
      </c>
      <c r="AF81" s="175">
        <f t="shared" si="49"/>
        <v>-49</v>
      </c>
      <c r="AG81" s="105">
        <f t="shared" si="50"/>
        <v>0</v>
      </c>
      <c r="AH81" s="5" cm="1">
        <f t="array" ref="AH81">+_xlfn.IFS(AF81&gt;1,(AF81-AF82),AF81&lt;=1,(AF81))</f>
        <v>-49</v>
      </c>
      <c r="AI81" s="105">
        <f t="shared" si="51"/>
        <v>0</v>
      </c>
      <c r="AJ81" s="5" cm="1">
        <f t="array" ref="AJ81">+_xlfn.IFS(AF81&gt;1,(AF81-AF82),AF81&lt;=1,(AF81))</f>
        <v>-49</v>
      </c>
      <c r="AK81" s="105">
        <f t="shared" si="52"/>
        <v>0</v>
      </c>
      <c r="AO81" s="175">
        <f t="shared" si="53"/>
        <v>-49</v>
      </c>
      <c r="AP81" s="245">
        <f t="shared" si="54"/>
        <v>0</v>
      </c>
      <c r="AQ81" s="5" cm="1">
        <f t="array" ref="AQ81">+_xlfn.IFS(AO81&gt;1,(AO81-AO82),AO81&lt;=1,(AO81))</f>
        <v>-49</v>
      </c>
      <c r="AR81" s="105">
        <f t="shared" si="55"/>
        <v>0</v>
      </c>
      <c r="AS81" s="5" cm="1">
        <f t="array" ref="AS81">+_xlfn.IFS(AO81&gt;1,(AO81-AO82),AO81&lt;=1,(AO81))</f>
        <v>-49</v>
      </c>
      <c r="AT81" s="105">
        <f t="shared" si="56"/>
        <v>0</v>
      </c>
      <c r="AU81" s="175"/>
      <c r="AV81" s="105"/>
      <c r="AW81" s="5"/>
      <c r="AX81" s="5"/>
      <c r="AY81" s="5"/>
      <c r="AZ81" s="175">
        <f t="shared" si="57"/>
        <v>-49</v>
      </c>
      <c r="BA81" s="105">
        <f t="shared" si="58"/>
        <v>0</v>
      </c>
      <c r="BB81" s="5" cm="1">
        <f t="array" ref="BB81">+_xlfn.IFS(AZ81&gt;1,(AZ81-AZ82),AZ81&lt;=1,(AZ81))</f>
        <v>-49</v>
      </c>
      <c r="BC81" s="105">
        <f t="shared" si="59"/>
        <v>0</v>
      </c>
      <c r="BD81" s="5" cm="1">
        <f t="array" ref="BD81">+_xlfn.IFS(AZ81&gt;1,(AZ81-AZ82),AZ81&lt;=1,(AZ81))</f>
        <v>-49</v>
      </c>
      <c r="BE81" s="105">
        <f t="shared" si="60"/>
        <v>0</v>
      </c>
      <c r="BF81" s="175">
        <f t="shared" si="61"/>
        <v>-49</v>
      </c>
      <c r="BG81" s="105">
        <f t="shared" si="62"/>
        <v>0</v>
      </c>
      <c r="BH81" s="5" cm="1">
        <f t="array" ref="BH81">+_xlfn.IFS(BF81&gt;1,(BF81-BF82),BF81&lt;=1,(BF81))</f>
        <v>-49</v>
      </c>
      <c r="BI81" s="105">
        <f t="shared" si="63"/>
        <v>0</v>
      </c>
      <c r="BJ81" s="5" cm="1">
        <f t="array" ref="BJ81">+_xlfn.IFS(BF81&gt;1,(BF81-BF82),BF81&lt;=1,(BF81))</f>
        <v>-49</v>
      </c>
      <c r="BK81" s="105">
        <f t="shared" si="64"/>
        <v>0</v>
      </c>
      <c r="BL81" s="175">
        <f t="shared" si="65"/>
        <v>-49</v>
      </c>
      <c r="BM81" s="105">
        <f t="shared" si="66"/>
        <v>0</v>
      </c>
      <c r="BN81" s="5" cm="1">
        <f t="array" ref="BN81">+_xlfn.IFS(BL81&gt;1,(BL81-BL82),BL81&lt;=1,(BL81))</f>
        <v>-49</v>
      </c>
      <c r="BO81" s="105">
        <f t="shared" si="67"/>
        <v>0</v>
      </c>
      <c r="BP81" s="5" cm="1">
        <f t="array" ref="BP81">+_xlfn.IFS(BL81&gt;1,(BL81-BL82),BL81&lt;=1,(BL81))</f>
        <v>-49</v>
      </c>
      <c r="BQ81" s="105">
        <f t="shared" si="68"/>
        <v>0</v>
      </c>
    </row>
    <row r="82" spans="1:69" x14ac:dyDescent="0.35">
      <c r="A82" s="79">
        <v>71</v>
      </c>
      <c r="B82" s="275">
        <v>70</v>
      </c>
      <c r="C82" s="438"/>
      <c r="D82" s="434">
        <f t="shared" si="69"/>
        <v>0</v>
      </c>
      <c r="E82" s="5">
        <f t="shared" si="37"/>
        <v>0</v>
      </c>
      <c r="F82" s="352">
        <f t="shared" si="38"/>
        <v>0</v>
      </c>
      <c r="G82" s="5"/>
      <c r="H82" s="234">
        <f t="shared" si="36"/>
        <v>-50</v>
      </c>
      <c r="I82" s="105">
        <f t="shared" si="70"/>
        <v>0</v>
      </c>
      <c r="J82" s="5" cm="1">
        <f t="array" ref="J82">+_xlfn.IFS(H82&gt;1,(H82-H83),H82&lt;=1,(H82))</f>
        <v>-50</v>
      </c>
      <c r="K82" s="105">
        <f t="shared" si="39"/>
        <v>0</v>
      </c>
      <c r="L82" s="5" cm="1">
        <f t="array" ref="L82">+_xlfn.IFS(H82&gt;1,(H82-H83),H82&lt;=1,(H82))</f>
        <v>-50</v>
      </c>
      <c r="M82" s="105">
        <f t="shared" si="40"/>
        <v>0</v>
      </c>
      <c r="O82" s="1"/>
      <c r="P82" s="1"/>
      <c r="T82" s="175">
        <f t="shared" si="41"/>
        <v>-50</v>
      </c>
      <c r="U82" s="105">
        <f t="shared" si="42"/>
        <v>0</v>
      </c>
      <c r="V82" s="5" cm="1">
        <f t="array" ref="V82">+_xlfn.IFS(T82&gt;1,(T82-T83),T82&lt;=1,(T82))</f>
        <v>-50</v>
      </c>
      <c r="W82" s="105">
        <f t="shared" si="43"/>
        <v>0</v>
      </c>
      <c r="X82" s="5" cm="1">
        <f t="array" ref="X82">+_xlfn.IFS(T82&gt;1,(T82-T83),T82&lt;=1,(T82))</f>
        <v>-50</v>
      </c>
      <c r="Y82" s="105">
        <f t="shared" si="44"/>
        <v>0</v>
      </c>
      <c r="Z82" s="175">
        <f t="shared" si="45"/>
        <v>-50</v>
      </c>
      <c r="AA82" s="105">
        <f t="shared" si="46"/>
        <v>0</v>
      </c>
      <c r="AB82" s="5" cm="1">
        <f t="array" ref="AB82">+_xlfn.IFS(Z82&gt;1,(Z82-Z83),Z82&lt;=1,(Z82))</f>
        <v>-50</v>
      </c>
      <c r="AC82" s="105">
        <f t="shared" si="47"/>
        <v>0</v>
      </c>
      <c r="AD82" s="5" cm="1">
        <f t="array" ref="AD82">+_xlfn.IFS(Z82&gt;1,(Z82-Z83),Z82&lt;=1,(Z82))</f>
        <v>-50</v>
      </c>
      <c r="AE82" s="105">
        <f t="shared" si="48"/>
        <v>0</v>
      </c>
      <c r="AF82" s="175">
        <f t="shared" si="49"/>
        <v>-50</v>
      </c>
      <c r="AG82" s="105">
        <f t="shared" si="50"/>
        <v>0</v>
      </c>
      <c r="AH82" s="5" cm="1">
        <f t="array" ref="AH82">+_xlfn.IFS(AF82&gt;1,(AF82-AF83),AF82&lt;=1,(AF82))</f>
        <v>-50</v>
      </c>
      <c r="AI82" s="105">
        <f t="shared" si="51"/>
        <v>0</v>
      </c>
      <c r="AJ82" s="5" cm="1">
        <f t="array" ref="AJ82">+_xlfn.IFS(AF82&gt;1,(AF82-AF83),AF82&lt;=1,(AF82))</f>
        <v>-50</v>
      </c>
      <c r="AK82" s="105">
        <f t="shared" si="52"/>
        <v>0</v>
      </c>
      <c r="AO82" s="175">
        <f t="shared" si="53"/>
        <v>-50</v>
      </c>
      <c r="AP82" s="245">
        <f t="shared" si="54"/>
        <v>0</v>
      </c>
      <c r="AQ82" s="5" cm="1">
        <f t="array" ref="AQ82">+_xlfn.IFS(AO82&gt;1,(AO82-AO83),AO82&lt;=1,(AO82))</f>
        <v>-50</v>
      </c>
      <c r="AR82" s="105">
        <f t="shared" si="55"/>
        <v>0</v>
      </c>
      <c r="AS82" s="5" cm="1">
        <f t="array" ref="AS82">+_xlfn.IFS(AO82&gt;1,(AO82-AO83),AO82&lt;=1,(AO82))</f>
        <v>-50</v>
      </c>
      <c r="AT82" s="105">
        <f t="shared" si="56"/>
        <v>0</v>
      </c>
      <c r="AU82" s="175"/>
      <c r="AV82" s="105"/>
      <c r="AW82" s="5"/>
      <c r="AX82" s="5"/>
      <c r="AY82" s="5"/>
      <c r="AZ82" s="175">
        <f t="shared" si="57"/>
        <v>-50</v>
      </c>
      <c r="BA82" s="105">
        <f t="shared" si="58"/>
        <v>0</v>
      </c>
      <c r="BB82" s="5" cm="1">
        <f t="array" ref="BB82">+_xlfn.IFS(AZ82&gt;1,(AZ82-AZ83),AZ82&lt;=1,(AZ82))</f>
        <v>-50</v>
      </c>
      <c r="BC82" s="105">
        <f t="shared" si="59"/>
        <v>0</v>
      </c>
      <c r="BD82" s="5" cm="1">
        <f t="array" ref="BD82">+_xlfn.IFS(AZ82&gt;1,(AZ82-AZ83),AZ82&lt;=1,(AZ82))</f>
        <v>-50</v>
      </c>
      <c r="BE82" s="105">
        <f t="shared" si="60"/>
        <v>0</v>
      </c>
      <c r="BF82" s="175">
        <f t="shared" si="61"/>
        <v>-50</v>
      </c>
      <c r="BG82" s="105">
        <f t="shared" si="62"/>
        <v>0</v>
      </c>
      <c r="BH82" s="5" cm="1">
        <f t="array" ref="BH82">+_xlfn.IFS(BF82&gt;1,(BF82-BF83),BF82&lt;=1,(BF82))</f>
        <v>-50</v>
      </c>
      <c r="BI82" s="105">
        <f t="shared" si="63"/>
        <v>0</v>
      </c>
      <c r="BJ82" s="5" cm="1">
        <f t="array" ref="BJ82">+_xlfn.IFS(BF82&gt;1,(BF82-BF83),BF82&lt;=1,(BF82))</f>
        <v>-50</v>
      </c>
      <c r="BK82" s="105">
        <f t="shared" si="64"/>
        <v>0</v>
      </c>
      <c r="BL82" s="175">
        <f t="shared" si="65"/>
        <v>-50</v>
      </c>
      <c r="BM82" s="105">
        <f t="shared" si="66"/>
        <v>0</v>
      </c>
      <c r="BN82" s="5" cm="1">
        <f t="array" ref="BN82">+_xlfn.IFS(BL82&gt;1,(BL82-BL83),BL82&lt;=1,(BL82))</f>
        <v>-50</v>
      </c>
      <c r="BO82" s="105">
        <f t="shared" si="67"/>
        <v>0</v>
      </c>
      <c r="BP82" s="5" cm="1">
        <f t="array" ref="BP82">+_xlfn.IFS(BL82&gt;1,(BL82-BL83),BL82&lt;=1,(BL82))</f>
        <v>-50</v>
      </c>
      <c r="BQ82" s="105">
        <f t="shared" si="68"/>
        <v>0</v>
      </c>
    </row>
    <row r="83" spans="1:69" x14ac:dyDescent="0.35">
      <c r="A83" s="475">
        <v>72</v>
      </c>
      <c r="B83" s="88">
        <v>71</v>
      </c>
      <c r="C83" s="438"/>
      <c r="D83" s="434">
        <f t="shared" si="69"/>
        <v>0</v>
      </c>
      <c r="E83" s="5">
        <f t="shared" si="37"/>
        <v>0</v>
      </c>
      <c r="F83" s="352">
        <f t="shared" si="38"/>
        <v>0</v>
      </c>
      <c r="G83" s="5"/>
      <c r="H83" s="234">
        <f t="shared" si="36"/>
        <v>-51</v>
      </c>
      <c r="I83" s="105">
        <f t="shared" si="70"/>
        <v>0</v>
      </c>
      <c r="J83" s="5" cm="1">
        <f t="array" ref="J83">+_xlfn.IFS(H83&gt;1,(H83-H84),H83&lt;=1,(H83))</f>
        <v>-51</v>
      </c>
      <c r="K83" s="105">
        <f t="shared" si="39"/>
        <v>0</v>
      </c>
      <c r="L83" s="5" cm="1">
        <f t="array" ref="L83">+_xlfn.IFS(H83&gt;1,(H83-H84),H83&lt;=1,(H83))</f>
        <v>-51</v>
      </c>
      <c r="M83" s="105">
        <f t="shared" si="40"/>
        <v>0</v>
      </c>
      <c r="O83" s="1"/>
      <c r="P83" s="1"/>
      <c r="T83" s="175">
        <f t="shared" si="41"/>
        <v>-51</v>
      </c>
      <c r="U83" s="105">
        <f t="shared" si="42"/>
        <v>0</v>
      </c>
      <c r="V83" s="5" cm="1">
        <f t="array" ref="V83">+_xlfn.IFS(T83&gt;1,(T83-T84),T83&lt;=1,(T83))</f>
        <v>-51</v>
      </c>
      <c r="W83" s="105">
        <f t="shared" si="43"/>
        <v>0</v>
      </c>
      <c r="X83" s="5" cm="1">
        <f t="array" ref="X83">+_xlfn.IFS(T83&gt;1,(T83-T84),T83&lt;=1,(T83))</f>
        <v>-51</v>
      </c>
      <c r="Y83" s="105">
        <f t="shared" si="44"/>
        <v>0</v>
      </c>
      <c r="Z83" s="175">
        <f t="shared" si="45"/>
        <v>-51</v>
      </c>
      <c r="AA83" s="105">
        <f t="shared" si="46"/>
        <v>0</v>
      </c>
      <c r="AB83" s="5" cm="1">
        <f t="array" ref="AB83">+_xlfn.IFS(Z83&gt;1,(Z83-Z84),Z83&lt;=1,(Z83))</f>
        <v>-51</v>
      </c>
      <c r="AC83" s="105">
        <f t="shared" si="47"/>
        <v>0</v>
      </c>
      <c r="AD83" s="5" cm="1">
        <f t="array" ref="AD83">+_xlfn.IFS(Z83&gt;1,(Z83-Z84),Z83&lt;=1,(Z83))</f>
        <v>-51</v>
      </c>
      <c r="AE83" s="105">
        <f t="shared" si="48"/>
        <v>0</v>
      </c>
      <c r="AF83" s="175">
        <f t="shared" si="49"/>
        <v>-51</v>
      </c>
      <c r="AG83" s="105">
        <f t="shared" si="50"/>
        <v>0</v>
      </c>
      <c r="AH83" s="5" cm="1">
        <f t="array" ref="AH83">+_xlfn.IFS(AF83&gt;1,(AF83-AF84),AF83&lt;=1,(AF83))</f>
        <v>-51</v>
      </c>
      <c r="AI83" s="105">
        <f t="shared" si="51"/>
        <v>0</v>
      </c>
      <c r="AJ83" s="5" cm="1">
        <f t="array" ref="AJ83">+_xlfn.IFS(AF83&gt;1,(AF83-AF84),AF83&lt;=1,(AF83))</f>
        <v>-51</v>
      </c>
      <c r="AK83" s="105">
        <f t="shared" si="52"/>
        <v>0</v>
      </c>
      <c r="AO83" s="175">
        <f t="shared" si="53"/>
        <v>-51</v>
      </c>
      <c r="AP83" s="245">
        <f t="shared" si="54"/>
        <v>0</v>
      </c>
      <c r="AQ83" s="5" cm="1">
        <f t="array" ref="AQ83">+_xlfn.IFS(AO83&gt;1,(AO83-AO84),AO83&lt;=1,(AO83))</f>
        <v>-51</v>
      </c>
      <c r="AR83" s="105">
        <f t="shared" si="55"/>
        <v>0</v>
      </c>
      <c r="AS83" s="5" cm="1">
        <f t="array" ref="AS83">+_xlfn.IFS(AO83&gt;1,(AO83-AO84),AO83&lt;=1,(AO83))</f>
        <v>-51</v>
      </c>
      <c r="AT83" s="105">
        <f t="shared" si="56"/>
        <v>0</v>
      </c>
      <c r="AU83" s="175"/>
      <c r="AV83" s="105"/>
      <c r="AW83" s="5"/>
      <c r="AX83" s="5"/>
      <c r="AY83" s="5"/>
      <c r="AZ83" s="175">
        <f t="shared" si="57"/>
        <v>-51</v>
      </c>
      <c r="BA83" s="105">
        <f t="shared" si="58"/>
        <v>0</v>
      </c>
      <c r="BB83" s="5" cm="1">
        <f t="array" ref="BB83">+_xlfn.IFS(AZ83&gt;1,(AZ83-AZ84),AZ83&lt;=1,(AZ83))</f>
        <v>-51</v>
      </c>
      <c r="BC83" s="105">
        <f t="shared" si="59"/>
        <v>0</v>
      </c>
      <c r="BD83" s="5" cm="1">
        <f t="array" ref="BD83">+_xlfn.IFS(AZ83&gt;1,(AZ83-AZ84),AZ83&lt;=1,(AZ83))</f>
        <v>-51</v>
      </c>
      <c r="BE83" s="105">
        <f t="shared" si="60"/>
        <v>0</v>
      </c>
      <c r="BF83" s="175">
        <f t="shared" si="61"/>
        <v>-51</v>
      </c>
      <c r="BG83" s="105">
        <f t="shared" si="62"/>
        <v>0</v>
      </c>
      <c r="BH83" s="5" cm="1">
        <f t="array" ref="BH83">+_xlfn.IFS(BF83&gt;1,(BF83-BF84),BF83&lt;=1,(BF83))</f>
        <v>-51</v>
      </c>
      <c r="BI83" s="105">
        <f t="shared" si="63"/>
        <v>0</v>
      </c>
      <c r="BJ83" s="5" cm="1">
        <f t="array" ref="BJ83">+_xlfn.IFS(BF83&gt;1,(BF83-BF84),BF83&lt;=1,(BF83))</f>
        <v>-51</v>
      </c>
      <c r="BK83" s="105">
        <f t="shared" si="64"/>
        <v>0</v>
      </c>
      <c r="BL83" s="175">
        <f t="shared" si="65"/>
        <v>-51</v>
      </c>
      <c r="BM83" s="105">
        <f t="shared" si="66"/>
        <v>0</v>
      </c>
      <c r="BN83" s="5" cm="1">
        <f t="array" ref="BN83">+_xlfn.IFS(BL83&gt;1,(BL83-BL84),BL83&lt;=1,(BL83))</f>
        <v>-51</v>
      </c>
      <c r="BO83" s="105">
        <f t="shared" si="67"/>
        <v>0</v>
      </c>
      <c r="BP83" s="5" cm="1">
        <f t="array" ref="BP83">+_xlfn.IFS(BL83&gt;1,(BL83-BL84),BL83&lt;=1,(BL83))</f>
        <v>-51</v>
      </c>
      <c r="BQ83" s="105">
        <f t="shared" si="68"/>
        <v>0</v>
      </c>
    </row>
    <row r="84" spans="1:69" x14ac:dyDescent="0.35">
      <c r="A84" s="79">
        <v>73</v>
      </c>
      <c r="B84" s="88">
        <v>72</v>
      </c>
      <c r="C84" s="438"/>
      <c r="D84" s="434">
        <f t="shared" si="69"/>
        <v>0</v>
      </c>
      <c r="E84" s="5">
        <f t="shared" si="37"/>
        <v>0</v>
      </c>
      <c r="F84" s="352">
        <f t="shared" si="38"/>
        <v>0</v>
      </c>
      <c r="G84" s="5"/>
      <c r="H84" s="234">
        <f t="shared" si="36"/>
        <v>-52</v>
      </c>
      <c r="I84" s="105">
        <f t="shared" si="70"/>
        <v>0</v>
      </c>
      <c r="J84" s="5" cm="1">
        <f t="array" ref="J84">+_xlfn.IFS(H84&gt;1,(H84-H85),H84&lt;=1,(H84))</f>
        <v>-52</v>
      </c>
      <c r="K84" s="105">
        <f t="shared" si="39"/>
        <v>0</v>
      </c>
      <c r="L84" s="5" cm="1">
        <f t="array" ref="L84">+_xlfn.IFS(H84&gt;1,(H84-H85),H84&lt;=1,(H84))</f>
        <v>-52</v>
      </c>
      <c r="M84" s="105">
        <f t="shared" si="40"/>
        <v>0</v>
      </c>
      <c r="O84" s="1"/>
      <c r="P84" s="1"/>
      <c r="T84" s="175">
        <f t="shared" si="41"/>
        <v>-52</v>
      </c>
      <c r="U84" s="105">
        <f t="shared" si="42"/>
        <v>0</v>
      </c>
      <c r="V84" s="5" cm="1">
        <f t="array" ref="V84">+_xlfn.IFS(T84&gt;1,(T84-T85),T84&lt;=1,(T84))</f>
        <v>-52</v>
      </c>
      <c r="W84" s="105">
        <f t="shared" si="43"/>
        <v>0</v>
      </c>
      <c r="X84" s="5" cm="1">
        <f t="array" ref="X84">+_xlfn.IFS(T84&gt;1,(T84-T85),T84&lt;=1,(T84))</f>
        <v>-52</v>
      </c>
      <c r="Y84" s="105">
        <f t="shared" si="44"/>
        <v>0</v>
      </c>
      <c r="Z84" s="175">
        <f t="shared" si="45"/>
        <v>-52</v>
      </c>
      <c r="AA84" s="105">
        <f t="shared" si="46"/>
        <v>0</v>
      </c>
      <c r="AB84" s="5" cm="1">
        <f t="array" ref="AB84">+_xlfn.IFS(Z84&gt;1,(Z84-Z85),Z84&lt;=1,(Z84))</f>
        <v>-52</v>
      </c>
      <c r="AC84" s="105">
        <f t="shared" si="47"/>
        <v>0</v>
      </c>
      <c r="AD84" s="5" cm="1">
        <f t="array" ref="AD84">+_xlfn.IFS(Z84&gt;1,(Z84-Z85),Z84&lt;=1,(Z84))</f>
        <v>-52</v>
      </c>
      <c r="AE84" s="105">
        <f t="shared" si="48"/>
        <v>0</v>
      </c>
      <c r="AF84" s="175">
        <f t="shared" si="49"/>
        <v>-52</v>
      </c>
      <c r="AG84" s="105">
        <f t="shared" si="50"/>
        <v>0</v>
      </c>
      <c r="AH84" s="5" cm="1">
        <f t="array" ref="AH84">+_xlfn.IFS(AF84&gt;1,(AF84-AF85),AF84&lt;=1,(AF84))</f>
        <v>-52</v>
      </c>
      <c r="AI84" s="105">
        <f t="shared" si="51"/>
        <v>0</v>
      </c>
      <c r="AJ84" s="5" cm="1">
        <f t="array" ref="AJ84">+_xlfn.IFS(AF84&gt;1,(AF84-AF85),AF84&lt;=1,(AF84))</f>
        <v>-52</v>
      </c>
      <c r="AK84" s="105">
        <f t="shared" si="52"/>
        <v>0</v>
      </c>
      <c r="AO84" s="175">
        <f t="shared" si="53"/>
        <v>-52</v>
      </c>
      <c r="AP84" s="245">
        <f t="shared" si="54"/>
        <v>0</v>
      </c>
      <c r="AQ84" s="5" cm="1">
        <f t="array" ref="AQ84">+_xlfn.IFS(AO84&gt;1,(AO84-AO85),AO84&lt;=1,(AO84))</f>
        <v>-52</v>
      </c>
      <c r="AR84" s="105">
        <f t="shared" si="55"/>
        <v>0</v>
      </c>
      <c r="AS84" s="5" cm="1">
        <f t="array" ref="AS84">+_xlfn.IFS(AO84&gt;1,(AO84-AO85),AO84&lt;=1,(AO84))</f>
        <v>-52</v>
      </c>
      <c r="AT84" s="105">
        <f t="shared" si="56"/>
        <v>0</v>
      </c>
      <c r="AU84" s="175"/>
      <c r="AV84" s="105"/>
      <c r="AW84" s="5"/>
      <c r="AX84" s="5"/>
      <c r="AY84" s="5"/>
      <c r="AZ84" s="175">
        <f t="shared" si="57"/>
        <v>-52</v>
      </c>
      <c r="BA84" s="105">
        <f t="shared" si="58"/>
        <v>0</v>
      </c>
      <c r="BB84" s="5" cm="1">
        <f t="array" ref="BB84">+_xlfn.IFS(AZ84&gt;1,(AZ84-AZ85),AZ84&lt;=1,(AZ84))</f>
        <v>-52</v>
      </c>
      <c r="BC84" s="105">
        <f t="shared" si="59"/>
        <v>0</v>
      </c>
      <c r="BD84" s="5" cm="1">
        <f t="array" ref="BD84">+_xlfn.IFS(AZ84&gt;1,(AZ84-AZ85),AZ84&lt;=1,(AZ84))</f>
        <v>-52</v>
      </c>
      <c r="BE84" s="105">
        <f t="shared" si="60"/>
        <v>0</v>
      </c>
      <c r="BF84" s="175">
        <f t="shared" si="61"/>
        <v>-52</v>
      </c>
      <c r="BG84" s="105">
        <f t="shared" si="62"/>
        <v>0</v>
      </c>
      <c r="BH84" s="5" cm="1">
        <f t="array" ref="BH84">+_xlfn.IFS(BF84&gt;1,(BF84-BF85),BF84&lt;=1,(BF84))</f>
        <v>-52</v>
      </c>
      <c r="BI84" s="105">
        <f t="shared" si="63"/>
        <v>0</v>
      </c>
      <c r="BJ84" s="5" cm="1">
        <f t="array" ref="BJ84">+_xlfn.IFS(BF84&gt;1,(BF84-BF85),BF84&lt;=1,(BF84))</f>
        <v>-52</v>
      </c>
      <c r="BK84" s="105">
        <f t="shared" si="64"/>
        <v>0</v>
      </c>
      <c r="BL84" s="175">
        <f t="shared" si="65"/>
        <v>-52</v>
      </c>
      <c r="BM84" s="105">
        <f t="shared" si="66"/>
        <v>0</v>
      </c>
      <c r="BN84" s="5" cm="1">
        <f t="array" ref="BN84">+_xlfn.IFS(BL84&gt;1,(BL84-BL85),BL84&lt;=1,(BL84))</f>
        <v>-52</v>
      </c>
      <c r="BO84" s="105">
        <f t="shared" si="67"/>
        <v>0</v>
      </c>
      <c r="BP84" s="5" cm="1">
        <f t="array" ref="BP84">+_xlfn.IFS(BL84&gt;1,(BL84-BL85),BL84&lt;=1,(BL84))</f>
        <v>-52</v>
      </c>
      <c r="BQ84" s="105">
        <f t="shared" si="68"/>
        <v>0</v>
      </c>
    </row>
    <row r="85" spans="1:69" x14ac:dyDescent="0.35">
      <c r="A85" s="79">
        <v>74</v>
      </c>
      <c r="B85" s="88">
        <v>73</v>
      </c>
      <c r="C85" s="438"/>
      <c r="D85" s="434">
        <f t="shared" si="69"/>
        <v>0</v>
      </c>
      <c r="E85" s="5">
        <f t="shared" si="37"/>
        <v>0</v>
      </c>
      <c r="F85" s="352">
        <f t="shared" si="38"/>
        <v>0</v>
      </c>
      <c r="G85" s="5"/>
      <c r="H85" s="234">
        <f t="shared" si="36"/>
        <v>-53</v>
      </c>
      <c r="I85" s="105">
        <f t="shared" si="70"/>
        <v>0</v>
      </c>
      <c r="J85" s="5" cm="1">
        <f t="array" ref="J85">+_xlfn.IFS(H85&gt;1,(H85-H86),H85&lt;=1,(H85))</f>
        <v>-53</v>
      </c>
      <c r="K85" s="105">
        <f t="shared" si="39"/>
        <v>0</v>
      </c>
      <c r="L85" s="5" cm="1">
        <f t="array" ref="L85">+_xlfn.IFS(H85&gt;1,(H85-H86),H85&lt;=1,(H85))</f>
        <v>-53</v>
      </c>
      <c r="M85" s="105">
        <f t="shared" si="40"/>
        <v>0</v>
      </c>
      <c r="O85" s="1"/>
      <c r="P85" s="1"/>
      <c r="T85" s="175">
        <f t="shared" si="41"/>
        <v>-53</v>
      </c>
      <c r="U85" s="105">
        <f t="shared" si="42"/>
        <v>0</v>
      </c>
      <c r="V85" s="5" cm="1">
        <f t="array" ref="V85">+_xlfn.IFS(T85&gt;1,(T85-T86),T85&lt;=1,(T85))</f>
        <v>-53</v>
      </c>
      <c r="W85" s="105">
        <f t="shared" si="43"/>
        <v>0</v>
      </c>
      <c r="X85" s="5" cm="1">
        <f t="array" ref="X85">+_xlfn.IFS(T85&gt;1,(T85-T86),T85&lt;=1,(T85))</f>
        <v>-53</v>
      </c>
      <c r="Y85" s="105">
        <f t="shared" si="44"/>
        <v>0</v>
      </c>
      <c r="Z85" s="175">
        <f t="shared" si="45"/>
        <v>-53</v>
      </c>
      <c r="AA85" s="105">
        <f t="shared" si="46"/>
        <v>0</v>
      </c>
      <c r="AB85" s="5" cm="1">
        <f t="array" ref="AB85">+_xlfn.IFS(Z85&gt;1,(Z85-Z86),Z85&lt;=1,(Z85))</f>
        <v>-53</v>
      </c>
      <c r="AC85" s="105">
        <f t="shared" si="47"/>
        <v>0</v>
      </c>
      <c r="AD85" s="5" cm="1">
        <f t="array" ref="AD85">+_xlfn.IFS(Z85&gt;1,(Z85-Z86),Z85&lt;=1,(Z85))</f>
        <v>-53</v>
      </c>
      <c r="AE85" s="105">
        <f t="shared" si="48"/>
        <v>0</v>
      </c>
      <c r="AF85" s="175">
        <f t="shared" si="49"/>
        <v>-53</v>
      </c>
      <c r="AG85" s="105">
        <f t="shared" si="50"/>
        <v>0</v>
      </c>
      <c r="AH85" s="5" cm="1">
        <f t="array" ref="AH85">+_xlfn.IFS(AF85&gt;1,(AF85-AF86),AF85&lt;=1,(AF85))</f>
        <v>-53</v>
      </c>
      <c r="AI85" s="105">
        <f t="shared" si="51"/>
        <v>0</v>
      </c>
      <c r="AJ85" s="5" cm="1">
        <f t="array" ref="AJ85">+_xlfn.IFS(AF85&gt;1,(AF85-AF86),AF85&lt;=1,(AF85))</f>
        <v>-53</v>
      </c>
      <c r="AK85" s="105">
        <f t="shared" si="52"/>
        <v>0</v>
      </c>
      <c r="AO85" s="175">
        <f t="shared" si="53"/>
        <v>-53</v>
      </c>
      <c r="AP85" s="245">
        <f t="shared" si="54"/>
        <v>0</v>
      </c>
      <c r="AQ85" s="5" cm="1">
        <f t="array" ref="AQ85">+_xlfn.IFS(AO85&gt;1,(AO85-AO86),AO85&lt;=1,(AO85))</f>
        <v>-53</v>
      </c>
      <c r="AR85" s="105">
        <f t="shared" si="55"/>
        <v>0</v>
      </c>
      <c r="AS85" s="5" cm="1">
        <f t="array" ref="AS85">+_xlfn.IFS(AO85&gt;1,(AO85-AO86),AO85&lt;=1,(AO85))</f>
        <v>-53</v>
      </c>
      <c r="AT85" s="105">
        <f t="shared" si="56"/>
        <v>0</v>
      </c>
      <c r="AU85" s="175"/>
      <c r="AV85" s="105"/>
      <c r="AW85" s="5"/>
      <c r="AX85" s="5"/>
      <c r="AY85" s="5"/>
      <c r="AZ85" s="175">
        <f t="shared" si="57"/>
        <v>-53</v>
      </c>
      <c r="BA85" s="105">
        <f t="shared" si="58"/>
        <v>0</v>
      </c>
      <c r="BB85" s="5" cm="1">
        <f t="array" ref="BB85">+_xlfn.IFS(AZ85&gt;1,(AZ85-AZ86),AZ85&lt;=1,(AZ85))</f>
        <v>-53</v>
      </c>
      <c r="BC85" s="105">
        <f t="shared" si="59"/>
        <v>0</v>
      </c>
      <c r="BD85" s="5" cm="1">
        <f t="array" ref="BD85">+_xlfn.IFS(AZ85&gt;1,(AZ85-AZ86),AZ85&lt;=1,(AZ85))</f>
        <v>-53</v>
      </c>
      <c r="BE85" s="105">
        <f t="shared" si="60"/>
        <v>0</v>
      </c>
      <c r="BF85" s="175">
        <f t="shared" si="61"/>
        <v>-53</v>
      </c>
      <c r="BG85" s="105">
        <f t="shared" si="62"/>
        <v>0</v>
      </c>
      <c r="BH85" s="5" cm="1">
        <f t="array" ref="BH85">+_xlfn.IFS(BF85&gt;1,(BF85-BF86),BF85&lt;=1,(BF85))</f>
        <v>-53</v>
      </c>
      <c r="BI85" s="105">
        <f t="shared" si="63"/>
        <v>0</v>
      </c>
      <c r="BJ85" s="5" cm="1">
        <f t="array" ref="BJ85">+_xlfn.IFS(BF85&gt;1,(BF85-BF86),BF85&lt;=1,(BF85))</f>
        <v>-53</v>
      </c>
      <c r="BK85" s="105">
        <f t="shared" si="64"/>
        <v>0</v>
      </c>
      <c r="BL85" s="175">
        <f t="shared" si="65"/>
        <v>-53</v>
      </c>
      <c r="BM85" s="105">
        <f t="shared" si="66"/>
        <v>0</v>
      </c>
      <c r="BN85" s="5" cm="1">
        <f t="array" ref="BN85">+_xlfn.IFS(BL85&gt;1,(BL85-BL86),BL85&lt;=1,(BL85))</f>
        <v>-53</v>
      </c>
      <c r="BO85" s="105">
        <f t="shared" si="67"/>
        <v>0</v>
      </c>
      <c r="BP85" s="5" cm="1">
        <f t="array" ref="BP85">+_xlfn.IFS(BL85&gt;1,(BL85-BL86),BL85&lt;=1,(BL85))</f>
        <v>-53</v>
      </c>
      <c r="BQ85" s="105">
        <f t="shared" si="68"/>
        <v>0</v>
      </c>
    </row>
    <row r="86" spans="1:69" x14ac:dyDescent="0.35">
      <c r="A86" s="475">
        <v>75</v>
      </c>
      <c r="B86" s="88">
        <v>74</v>
      </c>
      <c r="C86" s="438"/>
      <c r="D86" s="434">
        <f t="shared" si="69"/>
        <v>0</v>
      </c>
      <c r="E86" s="5">
        <f t="shared" si="37"/>
        <v>0</v>
      </c>
      <c r="F86" s="352">
        <f t="shared" si="38"/>
        <v>0</v>
      </c>
      <c r="G86" s="5"/>
      <c r="H86" s="234">
        <f t="shared" si="36"/>
        <v>-54</v>
      </c>
      <c r="I86" s="105">
        <f t="shared" si="70"/>
        <v>0</v>
      </c>
      <c r="J86" s="5" cm="1">
        <f t="array" ref="J86">+_xlfn.IFS(H86&gt;1,(H86-H87),H86&lt;=1,(H86))</f>
        <v>-54</v>
      </c>
      <c r="K86" s="105">
        <f t="shared" si="39"/>
        <v>0</v>
      </c>
      <c r="L86" s="5" cm="1">
        <f t="array" ref="L86">+_xlfn.IFS(H86&gt;1,(H86-H87),H86&lt;=1,(H86))</f>
        <v>-54</v>
      </c>
      <c r="M86" s="105">
        <f t="shared" si="40"/>
        <v>0</v>
      </c>
      <c r="O86" s="1"/>
      <c r="P86" s="1"/>
      <c r="T86" s="175">
        <f t="shared" si="41"/>
        <v>-54</v>
      </c>
      <c r="U86" s="105">
        <f t="shared" si="42"/>
        <v>0</v>
      </c>
      <c r="V86" s="5" cm="1">
        <f t="array" ref="V86">+_xlfn.IFS(T86&gt;1,(T86-T87),T86&lt;=1,(T86))</f>
        <v>-54</v>
      </c>
      <c r="W86" s="105">
        <f t="shared" si="43"/>
        <v>0</v>
      </c>
      <c r="X86" s="5" cm="1">
        <f t="array" ref="X86">+_xlfn.IFS(T86&gt;1,(T86-T87),T86&lt;=1,(T86))</f>
        <v>-54</v>
      </c>
      <c r="Y86" s="105">
        <f t="shared" si="44"/>
        <v>0</v>
      </c>
      <c r="Z86" s="175">
        <f t="shared" si="45"/>
        <v>-54</v>
      </c>
      <c r="AA86" s="105">
        <f t="shared" si="46"/>
        <v>0</v>
      </c>
      <c r="AB86" s="5" cm="1">
        <f t="array" ref="AB86">+_xlfn.IFS(Z86&gt;1,(Z86-Z87),Z86&lt;=1,(Z86))</f>
        <v>-54</v>
      </c>
      <c r="AC86" s="105">
        <f t="shared" si="47"/>
        <v>0</v>
      </c>
      <c r="AD86" s="5" cm="1">
        <f t="array" ref="AD86">+_xlfn.IFS(Z86&gt;1,(Z86-Z87),Z86&lt;=1,(Z86))</f>
        <v>-54</v>
      </c>
      <c r="AE86" s="105">
        <f t="shared" si="48"/>
        <v>0</v>
      </c>
      <c r="AF86" s="175">
        <f t="shared" si="49"/>
        <v>-54</v>
      </c>
      <c r="AG86" s="105">
        <f t="shared" si="50"/>
        <v>0</v>
      </c>
      <c r="AH86" s="5" cm="1">
        <f t="array" ref="AH86">+_xlfn.IFS(AF86&gt;1,(AF86-AF87),AF86&lt;=1,(AF86))</f>
        <v>-54</v>
      </c>
      <c r="AI86" s="105">
        <f t="shared" si="51"/>
        <v>0</v>
      </c>
      <c r="AJ86" s="5" cm="1">
        <f t="array" ref="AJ86">+_xlfn.IFS(AF86&gt;1,(AF86-AF87),AF86&lt;=1,(AF86))</f>
        <v>-54</v>
      </c>
      <c r="AK86" s="105">
        <f t="shared" si="52"/>
        <v>0</v>
      </c>
      <c r="AO86" s="175">
        <f t="shared" si="53"/>
        <v>-54</v>
      </c>
      <c r="AP86" s="245">
        <f t="shared" si="54"/>
        <v>0</v>
      </c>
      <c r="AQ86" s="5" cm="1">
        <f t="array" ref="AQ86">+_xlfn.IFS(AO86&gt;1,(AO86-AO87),AO86&lt;=1,(AO86))</f>
        <v>-54</v>
      </c>
      <c r="AR86" s="105">
        <f t="shared" si="55"/>
        <v>0</v>
      </c>
      <c r="AS86" s="5" cm="1">
        <f t="array" ref="AS86">+_xlfn.IFS(AO86&gt;1,(AO86-AO87),AO86&lt;=1,(AO86))</f>
        <v>-54</v>
      </c>
      <c r="AT86" s="105">
        <f t="shared" si="56"/>
        <v>0</v>
      </c>
      <c r="AU86" s="175"/>
      <c r="AV86" s="105"/>
      <c r="AW86" s="5"/>
      <c r="AX86" s="5"/>
      <c r="AY86" s="5"/>
      <c r="AZ86" s="175">
        <f t="shared" si="57"/>
        <v>-54</v>
      </c>
      <c r="BA86" s="105">
        <f t="shared" si="58"/>
        <v>0</v>
      </c>
      <c r="BB86" s="5" cm="1">
        <f t="array" ref="BB86">+_xlfn.IFS(AZ86&gt;1,(AZ86-AZ87),AZ86&lt;=1,(AZ86))</f>
        <v>-54</v>
      </c>
      <c r="BC86" s="105">
        <f t="shared" si="59"/>
        <v>0</v>
      </c>
      <c r="BD86" s="5" cm="1">
        <f t="array" ref="BD86">+_xlfn.IFS(AZ86&gt;1,(AZ86-AZ87),AZ86&lt;=1,(AZ86))</f>
        <v>-54</v>
      </c>
      <c r="BE86" s="105">
        <f t="shared" si="60"/>
        <v>0</v>
      </c>
      <c r="BF86" s="175">
        <f t="shared" si="61"/>
        <v>-54</v>
      </c>
      <c r="BG86" s="105">
        <f t="shared" si="62"/>
        <v>0</v>
      </c>
      <c r="BH86" s="5" cm="1">
        <f t="array" ref="BH86">+_xlfn.IFS(BF86&gt;1,(BF86-BF87),BF86&lt;=1,(BF86))</f>
        <v>-54</v>
      </c>
      <c r="BI86" s="105">
        <f t="shared" si="63"/>
        <v>0</v>
      </c>
      <c r="BJ86" s="5" cm="1">
        <f t="array" ref="BJ86">+_xlfn.IFS(BF86&gt;1,(BF86-BF87),BF86&lt;=1,(BF86))</f>
        <v>-54</v>
      </c>
      <c r="BK86" s="105">
        <f t="shared" si="64"/>
        <v>0</v>
      </c>
      <c r="BL86" s="175">
        <f t="shared" si="65"/>
        <v>-54</v>
      </c>
      <c r="BM86" s="105">
        <f t="shared" si="66"/>
        <v>0</v>
      </c>
      <c r="BN86" s="5" cm="1">
        <f t="array" ref="BN86">+_xlfn.IFS(BL86&gt;1,(BL86-BL87),BL86&lt;=1,(BL86))</f>
        <v>-54</v>
      </c>
      <c r="BO86" s="105">
        <f t="shared" si="67"/>
        <v>0</v>
      </c>
      <c r="BP86" s="5" cm="1">
        <f t="array" ref="BP86">+_xlfn.IFS(BL86&gt;1,(BL86-BL87),BL86&lt;=1,(BL86))</f>
        <v>-54</v>
      </c>
      <c r="BQ86" s="105">
        <f t="shared" si="68"/>
        <v>0</v>
      </c>
    </row>
    <row r="87" spans="1:69" x14ac:dyDescent="0.35">
      <c r="A87" s="79">
        <v>76</v>
      </c>
      <c r="B87" s="274">
        <v>75</v>
      </c>
      <c r="C87" s="438"/>
      <c r="D87" s="434">
        <f t="shared" si="69"/>
        <v>0</v>
      </c>
      <c r="E87" s="5">
        <f t="shared" si="37"/>
        <v>0</v>
      </c>
      <c r="F87" s="352">
        <f t="shared" si="38"/>
        <v>0</v>
      </c>
      <c r="G87" s="5"/>
      <c r="H87" s="234">
        <f t="shared" si="36"/>
        <v>-55</v>
      </c>
      <c r="I87" s="105">
        <f t="shared" si="70"/>
        <v>0</v>
      </c>
      <c r="J87" s="5" cm="1">
        <f t="array" ref="J87">+_xlfn.IFS(H87&gt;1,(H87-H88),H87&lt;=1,(H87))</f>
        <v>-55</v>
      </c>
      <c r="K87" s="105">
        <f t="shared" si="39"/>
        <v>0</v>
      </c>
      <c r="L87" s="5" cm="1">
        <f t="array" ref="L87">+_xlfn.IFS(H87&gt;1,(H87-H88),H87&lt;=1,(H87))</f>
        <v>-55</v>
      </c>
      <c r="M87" s="105">
        <f t="shared" si="40"/>
        <v>0</v>
      </c>
      <c r="O87" s="1"/>
      <c r="P87" s="1"/>
      <c r="T87" s="175">
        <f t="shared" si="41"/>
        <v>-55</v>
      </c>
      <c r="U87" s="105">
        <f t="shared" si="42"/>
        <v>0</v>
      </c>
      <c r="V87" s="5" cm="1">
        <f t="array" ref="V87">+_xlfn.IFS(T87&gt;1,(T87-T88),T87&lt;=1,(T87))</f>
        <v>-55</v>
      </c>
      <c r="W87" s="105">
        <f t="shared" si="43"/>
        <v>0</v>
      </c>
      <c r="X87" s="5" cm="1">
        <f t="array" ref="X87">+_xlfn.IFS(T87&gt;1,(T87-T88),T87&lt;=1,(T87))</f>
        <v>-55</v>
      </c>
      <c r="Y87" s="105">
        <f t="shared" si="44"/>
        <v>0</v>
      </c>
      <c r="Z87" s="175">
        <f t="shared" si="45"/>
        <v>-55</v>
      </c>
      <c r="AA87" s="105">
        <f t="shared" si="46"/>
        <v>0</v>
      </c>
      <c r="AB87" s="5" cm="1">
        <f t="array" ref="AB87">+_xlfn.IFS(Z87&gt;1,(Z87-Z88),Z87&lt;=1,(Z87))</f>
        <v>-55</v>
      </c>
      <c r="AC87" s="105">
        <f t="shared" si="47"/>
        <v>0</v>
      </c>
      <c r="AD87" s="5" cm="1">
        <f t="array" ref="AD87">+_xlfn.IFS(Z87&gt;1,(Z87-Z88),Z87&lt;=1,(Z87))</f>
        <v>-55</v>
      </c>
      <c r="AE87" s="105">
        <f t="shared" si="48"/>
        <v>0</v>
      </c>
      <c r="AF87" s="175">
        <f t="shared" si="49"/>
        <v>-55</v>
      </c>
      <c r="AG87" s="105">
        <f t="shared" si="50"/>
        <v>0</v>
      </c>
      <c r="AH87" s="5" cm="1">
        <f t="array" ref="AH87">+_xlfn.IFS(AF87&gt;1,(AF87-AF88),AF87&lt;=1,(AF87))</f>
        <v>-55</v>
      </c>
      <c r="AI87" s="105">
        <f t="shared" si="51"/>
        <v>0</v>
      </c>
      <c r="AJ87" s="5" cm="1">
        <f t="array" ref="AJ87">+_xlfn.IFS(AF87&gt;1,(AF87-AF88),AF87&lt;=1,(AF87))</f>
        <v>-55</v>
      </c>
      <c r="AK87" s="105">
        <f t="shared" si="52"/>
        <v>0</v>
      </c>
      <c r="AO87" s="175">
        <f t="shared" si="53"/>
        <v>-55</v>
      </c>
      <c r="AP87" s="245">
        <f t="shared" si="54"/>
        <v>0</v>
      </c>
      <c r="AQ87" s="5" cm="1">
        <f t="array" ref="AQ87">+_xlfn.IFS(AO87&gt;1,(AO87-AO88),AO87&lt;=1,(AO87))</f>
        <v>-55</v>
      </c>
      <c r="AR87" s="105">
        <f t="shared" si="55"/>
        <v>0</v>
      </c>
      <c r="AS87" s="5" cm="1">
        <f t="array" ref="AS87">+_xlfn.IFS(AO87&gt;1,(AO87-AO88),AO87&lt;=1,(AO87))</f>
        <v>-55</v>
      </c>
      <c r="AT87" s="105">
        <f t="shared" si="56"/>
        <v>0</v>
      </c>
      <c r="AU87" s="175"/>
      <c r="AV87" s="105"/>
      <c r="AW87" s="5"/>
      <c r="AX87" s="5"/>
      <c r="AY87" s="5"/>
      <c r="AZ87" s="175">
        <f t="shared" si="57"/>
        <v>-55</v>
      </c>
      <c r="BA87" s="105">
        <f t="shared" si="58"/>
        <v>0</v>
      </c>
      <c r="BB87" s="5" cm="1">
        <f t="array" ref="BB87">+_xlfn.IFS(AZ87&gt;1,(AZ87-AZ88),AZ87&lt;=1,(AZ87))</f>
        <v>-55</v>
      </c>
      <c r="BC87" s="105">
        <f t="shared" si="59"/>
        <v>0</v>
      </c>
      <c r="BD87" s="5" cm="1">
        <f t="array" ref="BD87">+_xlfn.IFS(AZ87&gt;1,(AZ87-AZ88),AZ87&lt;=1,(AZ87))</f>
        <v>-55</v>
      </c>
      <c r="BE87" s="105">
        <f t="shared" si="60"/>
        <v>0</v>
      </c>
      <c r="BF87" s="175">
        <f t="shared" si="61"/>
        <v>-55</v>
      </c>
      <c r="BG87" s="105">
        <f t="shared" si="62"/>
        <v>0</v>
      </c>
      <c r="BH87" s="5" cm="1">
        <f t="array" ref="BH87">+_xlfn.IFS(BF87&gt;1,(BF87-BF88),BF87&lt;=1,(BF87))</f>
        <v>-55</v>
      </c>
      <c r="BI87" s="105">
        <f t="shared" si="63"/>
        <v>0</v>
      </c>
      <c r="BJ87" s="5" cm="1">
        <f t="array" ref="BJ87">+_xlfn.IFS(BF87&gt;1,(BF87-BF88),BF87&lt;=1,(BF87))</f>
        <v>-55</v>
      </c>
      <c r="BK87" s="105">
        <f t="shared" si="64"/>
        <v>0</v>
      </c>
      <c r="BL87" s="175">
        <f t="shared" si="65"/>
        <v>-55</v>
      </c>
      <c r="BM87" s="105">
        <f t="shared" si="66"/>
        <v>0</v>
      </c>
      <c r="BN87" s="5" cm="1">
        <f t="array" ref="BN87">+_xlfn.IFS(BL87&gt;1,(BL87-BL88),BL87&lt;=1,(BL87))</f>
        <v>-55</v>
      </c>
      <c r="BO87" s="105">
        <f t="shared" si="67"/>
        <v>0</v>
      </c>
      <c r="BP87" s="5" cm="1">
        <f t="array" ref="BP87">+_xlfn.IFS(BL87&gt;1,(BL87-BL88),BL87&lt;=1,(BL87))</f>
        <v>-55</v>
      </c>
      <c r="BQ87" s="105">
        <f t="shared" si="68"/>
        <v>0</v>
      </c>
    </row>
    <row r="88" spans="1:69" x14ac:dyDescent="0.35">
      <c r="A88" s="79">
        <v>77</v>
      </c>
      <c r="B88" s="275">
        <v>76</v>
      </c>
      <c r="C88" s="438"/>
      <c r="D88" s="434">
        <f t="shared" si="69"/>
        <v>0</v>
      </c>
      <c r="E88" s="5">
        <f t="shared" si="37"/>
        <v>0</v>
      </c>
      <c r="F88" s="352">
        <f t="shared" si="38"/>
        <v>0</v>
      </c>
      <c r="G88" s="5"/>
      <c r="H88" s="234">
        <f t="shared" si="36"/>
        <v>-56</v>
      </c>
      <c r="I88" s="105">
        <f t="shared" si="70"/>
        <v>0</v>
      </c>
      <c r="J88" s="5" cm="1">
        <f t="array" ref="J88">+_xlfn.IFS(H88&gt;1,(H88-H89),H88&lt;=1,(H88))</f>
        <v>-56</v>
      </c>
      <c r="K88" s="105">
        <f t="shared" si="39"/>
        <v>0</v>
      </c>
      <c r="L88" s="5" cm="1">
        <f t="array" ref="L88">+_xlfn.IFS(H88&gt;1,(H88-H89),H88&lt;=1,(H88))</f>
        <v>-56</v>
      </c>
      <c r="M88" s="105">
        <f t="shared" si="40"/>
        <v>0</v>
      </c>
      <c r="O88" s="1"/>
      <c r="P88" s="1"/>
      <c r="T88" s="175">
        <f t="shared" si="41"/>
        <v>-56</v>
      </c>
      <c r="U88" s="105">
        <f t="shared" si="42"/>
        <v>0</v>
      </c>
      <c r="V88" s="5" cm="1">
        <f t="array" ref="V88">+_xlfn.IFS(T88&gt;1,(T88-T89),T88&lt;=1,(T88))</f>
        <v>-56</v>
      </c>
      <c r="W88" s="105">
        <f t="shared" si="43"/>
        <v>0</v>
      </c>
      <c r="X88" s="5" cm="1">
        <f t="array" ref="X88">+_xlfn.IFS(T88&gt;1,(T88-T89),T88&lt;=1,(T88))</f>
        <v>-56</v>
      </c>
      <c r="Y88" s="105">
        <f t="shared" si="44"/>
        <v>0</v>
      </c>
      <c r="Z88" s="175">
        <f t="shared" si="45"/>
        <v>-56</v>
      </c>
      <c r="AA88" s="105">
        <f t="shared" si="46"/>
        <v>0</v>
      </c>
      <c r="AB88" s="5" cm="1">
        <f t="array" ref="AB88">+_xlfn.IFS(Z88&gt;1,(Z88-Z89),Z88&lt;=1,(Z88))</f>
        <v>-56</v>
      </c>
      <c r="AC88" s="105">
        <f t="shared" si="47"/>
        <v>0</v>
      </c>
      <c r="AD88" s="5" cm="1">
        <f t="array" ref="AD88">+_xlfn.IFS(Z88&gt;1,(Z88-Z89),Z88&lt;=1,(Z88))</f>
        <v>-56</v>
      </c>
      <c r="AE88" s="105">
        <f t="shared" si="48"/>
        <v>0</v>
      </c>
      <c r="AF88" s="175">
        <f t="shared" si="49"/>
        <v>-56</v>
      </c>
      <c r="AG88" s="105">
        <f t="shared" si="50"/>
        <v>0</v>
      </c>
      <c r="AH88" s="5" cm="1">
        <f t="array" ref="AH88">+_xlfn.IFS(AF88&gt;1,(AF88-AF89),AF88&lt;=1,(AF88))</f>
        <v>-56</v>
      </c>
      <c r="AI88" s="105">
        <f t="shared" si="51"/>
        <v>0</v>
      </c>
      <c r="AJ88" s="5" cm="1">
        <f t="array" ref="AJ88">+_xlfn.IFS(AF88&gt;1,(AF88-AF89),AF88&lt;=1,(AF88))</f>
        <v>-56</v>
      </c>
      <c r="AK88" s="105">
        <f t="shared" si="52"/>
        <v>0</v>
      </c>
      <c r="AO88" s="175">
        <f t="shared" si="53"/>
        <v>-56</v>
      </c>
      <c r="AP88" s="245">
        <f t="shared" si="54"/>
        <v>0</v>
      </c>
      <c r="AQ88" s="5" cm="1">
        <f t="array" ref="AQ88">+_xlfn.IFS(AO88&gt;1,(AO88-AO89),AO88&lt;=1,(AO88))</f>
        <v>-56</v>
      </c>
      <c r="AR88" s="105">
        <f t="shared" si="55"/>
        <v>0</v>
      </c>
      <c r="AS88" s="5" cm="1">
        <f t="array" ref="AS88">+_xlfn.IFS(AO88&gt;1,(AO88-AO89),AO88&lt;=1,(AO88))</f>
        <v>-56</v>
      </c>
      <c r="AT88" s="105">
        <f t="shared" si="56"/>
        <v>0</v>
      </c>
      <c r="AU88" s="175"/>
      <c r="AV88" s="105"/>
      <c r="AW88" s="5"/>
      <c r="AX88" s="5"/>
      <c r="AY88" s="5"/>
      <c r="AZ88" s="175">
        <f t="shared" si="57"/>
        <v>-56</v>
      </c>
      <c r="BA88" s="105">
        <f t="shared" si="58"/>
        <v>0</v>
      </c>
      <c r="BB88" s="5" cm="1">
        <f t="array" ref="BB88">+_xlfn.IFS(AZ88&gt;1,(AZ88-AZ89),AZ88&lt;=1,(AZ88))</f>
        <v>-56</v>
      </c>
      <c r="BC88" s="105">
        <f t="shared" si="59"/>
        <v>0</v>
      </c>
      <c r="BD88" s="5" cm="1">
        <f t="array" ref="BD88">+_xlfn.IFS(AZ88&gt;1,(AZ88-AZ89),AZ88&lt;=1,(AZ88))</f>
        <v>-56</v>
      </c>
      <c r="BE88" s="105">
        <f t="shared" si="60"/>
        <v>0</v>
      </c>
      <c r="BF88" s="175">
        <f t="shared" si="61"/>
        <v>-56</v>
      </c>
      <c r="BG88" s="105">
        <f t="shared" si="62"/>
        <v>0</v>
      </c>
      <c r="BH88" s="5" cm="1">
        <f t="array" ref="BH88">+_xlfn.IFS(BF88&gt;1,(BF88-BF89),BF88&lt;=1,(BF88))</f>
        <v>-56</v>
      </c>
      <c r="BI88" s="105">
        <f t="shared" si="63"/>
        <v>0</v>
      </c>
      <c r="BJ88" s="5" cm="1">
        <f t="array" ref="BJ88">+_xlfn.IFS(BF88&gt;1,(BF88-BF89),BF88&lt;=1,(BF88))</f>
        <v>-56</v>
      </c>
      <c r="BK88" s="105">
        <f t="shared" si="64"/>
        <v>0</v>
      </c>
      <c r="BL88" s="175">
        <f t="shared" si="65"/>
        <v>-56</v>
      </c>
      <c r="BM88" s="105">
        <f t="shared" si="66"/>
        <v>0</v>
      </c>
      <c r="BN88" s="5" cm="1">
        <f t="array" ref="BN88">+_xlfn.IFS(BL88&gt;1,(BL88-BL89),BL88&lt;=1,(BL88))</f>
        <v>-56</v>
      </c>
      <c r="BO88" s="105">
        <f t="shared" si="67"/>
        <v>0</v>
      </c>
      <c r="BP88" s="5" cm="1">
        <f t="array" ref="BP88">+_xlfn.IFS(BL88&gt;1,(BL88-BL89),BL88&lt;=1,(BL88))</f>
        <v>-56</v>
      </c>
      <c r="BQ88" s="105">
        <f t="shared" si="68"/>
        <v>0</v>
      </c>
    </row>
    <row r="89" spans="1:69" x14ac:dyDescent="0.35">
      <c r="A89" s="475">
        <v>78</v>
      </c>
      <c r="B89" s="88">
        <v>77</v>
      </c>
      <c r="C89" s="438"/>
      <c r="D89" s="434">
        <f t="shared" si="69"/>
        <v>0</v>
      </c>
      <c r="E89" s="5">
        <f t="shared" si="37"/>
        <v>0</v>
      </c>
      <c r="F89" s="352">
        <f t="shared" si="38"/>
        <v>0</v>
      </c>
      <c r="G89" s="5"/>
      <c r="H89" s="234">
        <f t="shared" si="36"/>
        <v>-57</v>
      </c>
      <c r="I89" s="105">
        <f t="shared" si="70"/>
        <v>0</v>
      </c>
      <c r="J89" s="5" cm="1">
        <f t="array" ref="J89">+_xlfn.IFS(H89&gt;1,(H89-H90),H89&lt;=1,(H89))</f>
        <v>-57</v>
      </c>
      <c r="K89" s="105">
        <f t="shared" si="39"/>
        <v>0</v>
      </c>
      <c r="L89" s="5" cm="1">
        <f t="array" ref="L89">+_xlfn.IFS(H89&gt;1,(H89-H90),H89&lt;=1,(H89))</f>
        <v>-57</v>
      </c>
      <c r="M89" s="105">
        <f t="shared" si="40"/>
        <v>0</v>
      </c>
      <c r="O89" s="1"/>
      <c r="P89" s="1"/>
      <c r="T89" s="175">
        <f t="shared" si="41"/>
        <v>-57</v>
      </c>
      <c r="U89" s="105">
        <f t="shared" si="42"/>
        <v>0</v>
      </c>
      <c r="V89" s="5" cm="1">
        <f t="array" ref="V89">+_xlfn.IFS(T89&gt;1,(T89-T90),T89&lt;=1,(T89))</f>
        <v>-57</v>
      </c>
      <c r="W89" s="105">
        <f t="shared" si="43"/>
        <v>0</v>
      </c>
      <c r="X89" s="5" cm="1">
        <f t="array" ref="X89">+_xlfn.IFS(T89&gt;1,(T89-T90),T89&lt;=1,(T89))</f>
        <v>-57</v>
      </c>
      <c r="Y89" s="105">
        <f t="shared" si="44"/>
        <v>0</v>
      </c>
      <c r="Z89" s="175">
        <f t="shared" si="45"/>
        <v>-57</v>
      </c>
      <c r="AA89" s="105">
        <f t="shared" si="46"/>
        <v>0</v>
      </c>
      <c r="AB89" s="5" cm="1">
        <f t="array" ref="AB89">+_xlfn.IFS(Z89&gt;1,(Z89-Z90),Z89&lt;=1,(Z89))</f>
        <v>-57</v>
      </c>
      <c r="AC89" s="105">
        <f t="shared" si="47"/>
        <v>0</v>
      </c>
      <c r="AD89" s="5" cm="1">
        <f t="array" ref="AD89">+_xlfn.IFS(Z89&gt;1,(Z89-Z90),Z89&lt;=1,(Z89))</f>
        <v>-57</v>
      </c>
      <c r="AE89" s="105">
        <f t="shared" si="48"/>
        <v>0</v>
      </c>
      <c r="AF89" s="175">
        <f t="shared" si="49"/>
        <v>-57</v>
      </c>
      <c r="AG89" s="105">
        <f t="shared" si="50"/>
        <v>0</v>
      </c>
      <c r="AH89" s="5" cm="1">
        <f t="array" ref="AH89">+_xlfn.IFS(AF89&gt;1,(AF89-AF90),AF89&lt;=1,(AF89))</f>
        <v>-57</v>
      </c>
      <c r="AI89" s="105">
        <f t="shared" si="51"/>
        <v>0</v>
      </c>
      <c r="AJ89" s="5" cm="1">
        <f t="array" ref="AJ89">+_xlfn.IFS(AF89&gt;1,(AF89-AF90),AF89&lt;=1,(AF89))</f>
        <v>-57</v>
      </c>
      <c r="AK89" s="105">
        <f t="shared" si="52"/>
        <v>0</v>
      </c>
      <c r="AO89" s="175">
        <f t="shared" si="53"/>
        <v>-57</v>
      </c>
      <c r="AP89" s="245">
        <f t="shared" si="54"/>
        <v>0</v>
      </c>
      <c r="AQ89" s="5" cm="1">
        <f t="array" ref="AQ89">+_xlfn.IFS(AO89&gt;1,(AO89-AO90),AO89&lt;=1,(AO89))</f>
        <v>-57</v>
      </c>
      <c r="AR89" s="105">
        <f t="shared" si="55"/>
        <v>0</v>
      </c>
      <c r="AS89" s="5" cm="1">
        <f t="array" ref="AS89">+_xlfn.IFS(AO89&gt;1,(AO89-AO90),AO89&lt;=1,(AO89))</f>
        <v>-57</v>
      </c>
      <c r="AT89" s="105">
        <f t="shared" si="56"/>
        <v>0</v>
      </c>
      <c r="AU89" s="175"/>
      <c r="AV89" s="105"/>
      <c r="AW89" s="5"/>
      <c r="AX89" s="5"/>
      <c r="AY89" s="5"/>
      <c r="AZ89" s="175">
        <f t="shared" si="57"/>
        <v>-57</v>
      </c>
      <c r="BA89" s="105">
        <f t="shared" si="58"/>
        <v>0</v>
      </c>
      <c r="BB89" s="5" cm="1">
        <f t="array" ref="BB89">+_xlfn.IFS(AZ89&gt;1,(AZ89-AZ90),AZ89&lt;=1,(AZ89))</f>
        <v>-57</v>
      </c>
      <c r="BC89" s="105">
        <f t="shared" si="59"/>
        <v>0</v>
      </c>
      <c r="BD89" s="5" cm="1">
        <f t="array" ref="BD89">+_xlfn.IFS(AZ89&gt;1,(AZ89-AZ90),AZ89&lt;=1,(AZ89))</f>
        <v>-57</v>
      </c>
      <c r="BE89" s="105">
        <f t="shared" si="60"/>
        <v>0</v>
      </c>
      <c r="BF89" s="175">
        <f t="shared" si="61"/>
        <v>-57</v>
      </c>
      <c r="BG89" s="105">
        <f t="shared" si="62"/>
        <v>0</v>
      </c>
      <c r="BH89" s="5" cm="1">
        <f t="array" ref="BH89">+_xlfn.IFS(BF89&gt;1,(BF89-BF90),BF89&lt;=1,(BF89))</f>
        <v>-57</v>
      </c>
      <c r="BI89" s="105">
        <f t="shared" si="63"/>
        <v>0</v>
      </c>
      <c r="BJ89" s="5" cm="1">
        <f t="array" ref="BJ89">+_xlfn.IFS(BF89&gt;1,(BF89-BF90),BF89&lt;=1,(BF89))</f>
        <v>-57</v>
      </c>
      <c r="BK89" s="105">
        <f t="shared" si="64"/>
        <v>0</v>
      </c>
      <c r="BL89" s="175">
        <f t="shared" si="65"/>
        <v>-57</v>
      </c>
      <c r="BM89" s="105">
        <f t="shared" si="66"/>
        <v>0</v>
      </c>
      <c r="BN89" s="5" cm="1">
        <f t="array" ref="BN89">+_xlfn.IFS(BL89&gt;1,(BL89-BL90),BL89&lt;=1,(BL89))</f>
        <v>-57</v>
      </c>
      <c r="BO89" s="105">
        <f t="shared" si="67"/>
        <v>0</v>
      </c>
      <c r="BP89" s="5" cm="1">
        <f t="array" ref="BP89">+_xlfn.IFS(BL89&gt;1,(BL89-BL90),BL89&lt;=1,(BL89))</f>
        <v>-57</v>
      </c>
      <c r="BQ89" s="105">
        <f t="shared" si="68"/>
        <v>0</v>
      </c>
    </row>
    <row r="90" spans="1:69" x14ac:dyDescent="0.35">
      <c r="A90" s="79">
        <v>79</v>
      </c>
      <c r="B90" s="88">
        <v>78</v>
      </c>
      <c r="C90" s="438"/>
      <c r="D90" s="434">
        <f t="shared" si="69"/>
        <v>0</v>
      </c>
      <c r="E90" s="5">
        <f t="shared" si="37"/>
        <v>0</v>
      </c>
      <c r="F90" s="352">
        <f t="shared" si="38"/>
        <v>0</v>
      </c>
      <c r="G90" s="5"/>
      <c r="H90" s="234">
        <f t="shared" si="36"/>
        <v>-58</v>
      </c>
      <c r="I90" s="105">
        <f t="shared" si="70"/>
        <v>0</v>
      </c>
      <c r="J90" s="5" cm="1">
        <f t="array" ref="J90">+_xlfn.IFS(H90&gt;1,(H90-H91),H90&lt;=1,(H90))</f>
        <v>-58</v>
      </c>
      <c r="K90" s="105">
        <f t="shared" si="39"/>
        <v>0</v>
      </c>
      <c r="L90" s="5" cm="1">
        <f t="array" ref="L90">+_xlfn.IFS(H90&gt;1,(H90-H91),H90&lt;=1,(H90))</f>
        <v>-58</v>
      </c>
      <c r="M90" s="105">
        <f t="shared" si="40"/>
        <v>0</v>
      </c>
      <c r="O90" s="1"/>
      <c r="P90" s="1"/>
      <c r="T90" s="175">
        <f t="shared" si="41"/>
        <v>-58</v>
      </c>
      <c r="U90" s="105">
        <f t="shared" si="42"/>
        <v>0</v>
      </c>
      <c r="V90" s="5" cm="1">
        <f t="array" ref="V90">+_xlfn.IFS(T90&gt;1,(T90-T91),T90&lt;=1,(T90))</f>
        <v>-58</v>
      </c>
      <c r="W90" s="105">
        <f t="shared" si="43"/>
        <v>0</v>
      </c>
      <c r="X90" s="5" cm="1">
        <f t="array" ref="X90">+_xlfn.IFS(T90&gt;1,(T90-T91),T90&lt;=1,(T90))</f>
        <v>-58</v>
      </c>
      <c r="Y90" s="105">
        <f t="shared" si="44"/>
        <v>0</v>
      </c>
      <c r="Z90" s="175">
        <f t="shared" si="45"/>
        <v>-58</v>
      </c>
      <c r="AA90" s="105">
        <f t="shared" si="46"/>
        <v>0</v>
      </c>
      <c r="AB90" s="5" cm="1">
        <f t="array" ref="AB90">+_xlfn.IFS(Z90&gt;1,(Z90-Z91),Z90&lt;=1,(Z90))</f>
        <v>-58</v>
      </c>
      <c r="AC90" s="105">
        <f t="shared" si="47"/>
        <v>0</v>
      </c>
      <c r="AD90" s="5" cm="1">
        <f t="array" ref="AD90">+_xlfn.IFS(Z90&gt;1,(Z90-Z91),Z90&lt;=1,(Z90))</f>
        <v>-58</v>
      </c>
      <c r="AE90" s="105">
        <f t="shared" si="48"/>
        <v>0</v>
      </c>
      <c r="AF90" s="175">
        <f t="shared" si="49"/>
        <v>-58</v>
      </c>
      <c r="AG90" s="105">
        <f t="shared" si="50"/>
        <v>0</v>
      </c>
      <c r="AH90" s="5" cm="1">
        <f t="array" ref="AH90">+_xlfn.IFS(AF90&gt;1,(AF90-AF91),AF90&lt;=1,(AF90))</f>
        <v>-58</v>
      </c>
      <c r="AI90" s="105">
        <f t="shared" si="51"/>
        <v>0</v>
      </c>
      <c r="AJ90" s="5" cm="1">
        <f t="array" ref="AJ90">+_xlfn.IFS(AF90&gt;1,(AF90-AF91),AF90&lt;=1,(AF90))</f>
        <v>-58</v>
      </c>
      <c r="AK90" s="105">
        <f t="shared" si="52"/>
        <v>0</v>
      </c>
      <c r="AO90" s="175">
        <f t="shared" si="53"/>
        <v>-58</v>
      </c>
      <c r="AP90" s="245">
        <f t="shared" si="54"/>
        <v>0</v>
      </c>
      <c r="AQ90" s="5" cm="1">
        <f t="array" ref="AQ90">+_xlfn.IFS(AO90&gt;1,(AO90-AO91),AO90&lt;=1,(AO90))</f>
        <v>-58</v>
      </c>
      <c r="AR90" s="105">
        <f t="shared" si="55"/>
        <v>0</v>
      </c>
      <c r="AS90" s="5" cm="1">
        <f t="array" ref="AS90">+_xlfn.IFS(AO90&gt;1,(AO90-AO91),AO90&lt;=1,(AO90))</f>
        <v>-58</v>
      </c>
      <c r="AT90" s="105">
        <f t="shared" si="56"/>
        <v>0</v>
      </c>
      <c r="AU90" s="175"/>
      <c r="AV90" s="105"/>
      <c r="AW90" s="5"/>
      <c r="AX90" s="5"/>
      <c r="AY90" s="5"/>
      <c r="AZ90" s="175">
        <f t="shared" si="57"/>
        <v>-58</v>
      </c>
      <c r="BA90" s="105">
        <f t="shared" si="58"/>
        <v>0</v>
      </c>
      <c r="BB90" s="5" cm="1">
        <f t="array" ref="BB90">+_xlfn.IFS(AZ90&gt;1,(AZ90-AZ91),AZ90&lt;=1,(AZ90))</f>
        <v>-58</v>
      </c>
      <c r="BC90" s="105">
        <f t="shared" si="59"/>
        <v>0</v>
      </c>
      <c r="BD90" s="5" cm="1">
        <f t="array" ref="BD90">+_xlfn.IFS(AZ90&gt;1,(AZ90-AZ91),AZ90&lt;=1,(AZ90))</f>
        <v>-58</v>
      </c>
      <c r="BE90" s="105">
        <f t="shared" si="60"/>
        <v>0</v>
      </c>
      <c r="BF90" s="175">
        <f t="shared" si="61"/>
        <v>-58</v>
      </c>
      <c r="BG90" s="105">
        <f t="shared" si="62"/>
        <v>0</v>
      </c>
      <c r="BH90" s="5" cm="1">
        <f t="array" ref="BH90">+_xlfn.IFS(BF90&gt;1,(BF90-BF91),BF90&lt;=1,(BF90))</f>
        <v>-58</v>
      </c>
      <c r="BI90" s="105">
        <f t="shared" si="63"/>
        <v>0</v>
      </c>
      <c r="BJ90" s="5" cm="1">
        <f t="array" ref="BJ90">+_xlfn.IFS(BF90&gt;1,(BF90-BF91),BF90&lt;=1,(BF90))</f>
        <v>-58</v>
      </c>
      <c r="BK90" s="105">
        <f t="shared" si="64"/>
        <v>0</v>
      </c>
      <c r="BL90" s="175">
        <f t="shared" si="65"/>
        <v>-58</v>
      </c>
      <c r="BM90" s="105">
        <f t="shared" si="66"/>
        <v>0</v>
      </c>
      <c r="BN90" s="5" cm="1">
        <f t="array" ref="BN90">+_xlfn.IFS(BL90&gt;1,(BL90-BL91),BL90&lt;=1,(BL90))</f>
        <v>-58</v>
      </c>
      <c r="BO90" s="105">
        <f t="shared" si="67"/>
        <v>0</v>
      </c>
      <c r="BP90" s="5" cm="1">
        <f t="array" ref="BP90">+_xlfn.IFS(BL90&gt;1,(BL90-BL91),BL90&lt;=1,(BL90))</f>
        <v>-58</v>
      </c>
      <c r="BQ90" s="105">
        <f t="shared" si="68"/>
        <v>0</v>
      </c>
    </row>
    <row r="91" spans="1:69" x14ac:dyDescent="0.35">
      <c r="A91" s="79">
        <v>80</v>
      </c>
      <c r="B91" s="88">
        <v>79</v>
      </c>
      <c r="C91" s="438"/>
      <c r="D91" s="434">
        <f t="shared" si="69"/>
        <v>0</v>
      </c>
      <c r="E91" s="5">
        <f t="shared" si="37"/>
        <v>0</v>
      </c>
      <c r="F91" s="352">
        <f t="shared" si="38"/>
        <v>0</v>
      </c>
      <c r="G91" s="5"/>
      <c r="H91" s="234">
        <f t="shared" si="36"/>
        <v>-59</v>
      </c>
      <c r="I91" s="105">
        <f t="shared" si="70"/>
        <v>0</v>
      </c>
      <c r="J91" s="5" cm="1">
        <f t="array" ref="J91">+_xlfn.IFS(H91&gt;1,(H91-H92),H91&lt;=1,(H91))</f>
        <v>-59</v>
      </c>
      <c r="K91" s="105">
        <f t="shared" si="39"/>
        <v>0</v>
      </c>
      <c r="L91" s="5" cm="1">
        <f t="array" ref="L91">+_xlfn.IFS(H91&gt;1,(H91-H92),H91&lt;=1,(H91))</f>
        <v>-59</v>
      </c>
      <c r="M91" s="105">
        <f t="shared" si="40"/>
        <v>0</v>
      </c>
      <c r="O91" s="1"/>
      <c r="P91" s="1"/>
      <c r="T91" s="175">
        <f t="shared" si="41"/>
        <v>-59</v>
      </c>
      <c r="U91" s="105">
        <f t="shared" si="42"/>
        <v>0</v>
      </c>
      <c r="V91" s="5" cm="1">
        <f t="array" ref="V91">+_xlfn.IFS(T91&gt;1,(T91-T92),T91&lt;=1,(T91))</f>
        <v>-59</v>
      </c>
      <c r="W91" s="105">
        <f t="shared" si="43"/>
        <v>0</v>
      </c>
      <c r="X91" s="5" cm="1">
        <f t="array" ref="X91">+_xlfn.IFS(T91&gt;1,(T91-T92),T91&lt;=1,(T91))</f>
        <v>-59</v>
      </c>
      <c r="Y91" s="105">
        <f t="shared" si="44"/>
        <v>0</v>
      </c>
      <c r="Z91" s="175">
        <f t="shared" si="45"/>
        <v>-59</v>
      </c>
      <c r="AA91" s="105">
        <f t="shared" si="46"/>
        <v>0</v>
      </c>
      <c r="AB91" s="5" cm="1">
        <f t="array" ref="AB91">+_xlfn.IFS(Z91&gt;1,(Z91-Z92),Z91&lt;=1,(Z91))</f>
        <v>-59</v>
      </c>
      <c r="AC91" s="105">
        <f t="shared" si="47"/>
        <v>0</v>
      </c>
      <c r="AD91" s="5" cm="1">
        <f t="array" ref="AD91">+_xlfn.IFS(Z91&gt;1,(Z91-Z92),Z91&lt;=1,(Z91))</f>
        <v>-59</v>
      </c>
      <c r="AE91" s="105">
        <f t="shared" si="48"/>
        <v>0</v>
      </c>
      <c r="AF91" s="175">
        <f t="shared" si="49"/>
        <v>-59</v>
      </c>
      <c r="AG91" s="105">
        <f t="shared" si="50"/>
        <v>0</v>
      </c>
      <c r="AH91" s="5" cm="1">
        <f t="array" ref="AH91">+_xlfn.IFS(AF91&gt;1,(AF91-AF92),AF91&lt;=1,(AF91))</f>
        <v>-59</v>
      </c>
      <c r="AI91" s="105">
        <f t="shared" si="51"/>
        <v>0</v>
      </c>
      <c r="AJ91" s="5" cm="1">
        <f t="array" ref="AJ91">+_xlfn.IFS(AF91&gt;1,(AF91-AF92),AF91&lt;=1,(AF91))</f>
        <v>-59</v>
      </c>
      <c r="AK91" s="105">
        <f t="shared" si="52"/>
        <v>0</v>
      </c>
      <c r="AO91" s="175">
        <f t="shared" si="53"/>
        <v>-59</v>
      </c>
      <c r="AP91" s="245">
        <f t="shared" si="54"/>
        <v>0</v>
      </c>
      <c r="AQ91" s="5" cm="1">
        <f t="array" ref="AQ91">+_xlfn.IFS(AO91&gt;1,(AO91-AO92),AO91&lt;=1,(AO91))</f>
        <v>-59</v>
      </c>
      <c r="AR91" s="105">
        <f t="shared" si="55"/>
        <v>0</v>
      </c>
      <c r="AS91" s="5" cm="1">
        <f t="array" ref="AS91">+_xlfn.IFS(AO91&gt;1,(AO91-AO92),AO91&lt;=1,(AO91))</f>
        <v>-59</v>
      </c>
      <c r="AT91" s="105">
        <f t="shared" si="56"/>
        <v>0</v>
      </c>
      <c r="AU91" s="175"/>
      <c r="AV91" s="105"/>
      <c r="AW91" s="5"/>
      <c r="AX91" s="5"/>
      <c r="AY91" s="5"/>
      <c r="AZ91" s="175">
        <f t="shared" si="57"/>
        <v>-59</v>
      </c>
      <c r="BA91" s="105">
        <f t="shared" si="58"/>
        <v>0</v>
      </c>
      <c r="BB91" s="5" cm="1">
        <f t="array" ref="BB91">+_xlfn.IFS(AZ91&gt;1,(AZ91-AZ92),AZ91&lt;=1,(AZ91))</f>
        <v>-59</v>
      </c>
      <c r="BC91" s="105">
        <f t="shared" si="59"/>
        <v>0</v>
      </c>
      <c r="BD91" s="5" cm="1">
        <f t="array" ref="BD91">+_xlfn.IFS(AZ91&gt;1,(AZ91-AZ92),AZ91&lt;=1,(AZ91))</f>
        <v>-59</v>
      </c>
      <c r="BE91" s="105">
        <f t="shared" si="60"/>
        <v>0</v>
      </c>
      <c r="BF91" s="175">
        <f t="shared" si="61"/>
        <v>-59</v>
      </c>
      <c r="BG91" s="105">
        <f t="shared" si="62"/>
        <v>0</v>
      </c>
      <c r="BH91" s="5" cm="1">
        <f t="array" ref="BH91">+_xlfn.IFS(BF91&gt;1,(BF91-BF92),BF91&lt;=1,(BF91))</f>
        <v>-59</v>
      </c>
      <c r="BI91" s="105">
        <f t="shared" si="63"/>
        <v>0</v>
      </c>
      <c r="BJ91" s="5" cm="1">
        <f t="array" ref="BJ91">+_xlfn.IFS(BF91&gt;1,(BF91-BF92),BF91&lt;=1,(BF91))</f>
        <v>-59</v>
      </c>
      <c r="BK91" s="105">
        <f t="shared" si="64"/>
        <v>0</v>
      </c>
      <c r="BL91" s="175">
        <f t="shared" si="65"/>
        <v>-59</v>
      </c>
      <c r="BM91" s="105">
        <f t="shared" si="66"/>
        <v>0</v>
      </c>
      <c r="BN91" s="5" cm="1">
        <f t="array" ref="BN91">+_xlfn.IFS(BL91&gt;1,(BL91-BL92),BL91&lt;=1,(BL91))</f>
        <v>-59</v>
      </c>
      <c r="BO91" s="105">
        <f t="shared" si="67"/>
        <v>0</v>
      </c>
      <c r="BP91" s="5" cm="1">
        <f t="array" ref="BP91">+_xlfn.IFS(BL91&gt;1,(BL91-BL92),BL91&lt;=1,(BL91))</f>
        <v>-59</v>
      </c>
      <c r="BQ91" s="105">
        <f t="shared" si="68"/>
        <v>0</v>
      </c>
    </row>
    <row r="92" spans="1:69" x14ac:dyDescent="0.35">
      <c r="A92" s="475">
        <v>81</v>
      </c>
      <c r="B92" s="88">
        <v>80</v>
      </c>
      <c r="C92" s="438"/>
      <c r="D92" s="434">
        <f t="shared" si="69"/>
        <v>0</v>
      </c>
      <c r="E92" s="5">
        <f t="shared" si="37"/>
        <v>0</v>
      </c>
      <c r="F92" s="352">
        <f t="shared" si="38"/>
        <v>0</v>
      </c>
      <c r="G92" s="5"/>
      <c r="H92" s="234">
        <f t="shared" si="36"/>
        <v>-60</v>
      </c>
      <c r="I92" s="105">
        <f t="shared" si="70"/>
        <v>0</v>
      </c>
      <c r="J92" s="5" cm="1">
        <f t="array" ref="J92">+_xlfn.IFS(H92&gt;1,(H92-H93),H92&lt;=1,(H92))</f>
        <v>-60</v>
      </c>
      <c r="K92" s="105">
        <f t="shared" si="39"/>
        <v>0</v>
      </c>
      <c r="L92" s="5" cm="1">
        <f t="array" ref="L92">+_xlfn.IFS(H92&gt;1,(H92-H93),H92&lt;=1,(H92))</f>
        <v>-60</v>
      </c>
      <c r="M92" s="105">
        <f t="shared" si="40"/>
        <v>0</v>
      </c>
      <c r="O92" s="1"/>
      <c r="P92" s="1"/>
      <c r="T92" s="175">
        <f t="shared" si="41"/>
        <v>-60</v>
      </c>
      <c r="U92" s="105">
        <f t="shared" si="42"/>
        <v>0</v>
      </c>
      <c r="V92" s="5" cm="1">
        <f t="array" ref="V92">+_xlfn.IFS(T92&gt;1,(T92-T93),T92&lt;=1,(T92))</f>
        <v>-60</v>
      </c>
      <c r="W92" s="105">
        <f t="shared" si="43"/>
        <v>0</v>
      </c>
      <c r="X92" s="5" cm="1">
        <f t="array" ref="X92">+_xlfn.IFS(T92&gt;1,(T92-T93),T92&lt;=1,(T92))</f>
        <v>-60</v>
      </c>
      <c r="Y92" s="105">
        <f t="shared" si="44"/>
        <v>0</v>
      </c>
      <c r="Z92" s="175">
        <f t="shared" si="45"/>
        <v>-60</v>
      </c>
      <c r="AA92" s="105">
        <f t="shared" si="46"/>
        <v>0</v>
      </c>
      <c r="AB92" s="5" cm="1">
        <f t="array" ref="AB92">+_xlfn.IFS(Z92&gt;1,(Z92-Z93),Z92&lt;=1,(Z92))</f>
        <v>-60</v>
      </c>
      <c r="AC92" s="105">
        <f t="shared" si="47"/>
        <v>0</v>
      </c>
      <c r="AD92" s="5" cm="1">
        <f t="array" ref="AD92">+_xlfn.IFS(Z92&gt;1,(Z92-Z93),Z92&lt;=1,(Z92))</f>
        <v>-60</v>
      </c>
      <c r="AE92" s="105">
        <f t="shared" si="48"/>
        <v>0</v>
      </c>
      <c r="AF92" s="175">
        <f t="shared" si="49"/>
        <v>-60</v>
      </c>
      <c r="AG92" s="105">
        <f t="shared" si="50"/>
        <v>0</v>
      </c>
      <c r="AH92" s="5" cm="1">
        <f t="array" ref="AH92">+_xlfn.IFS(AF92&gt;1,(AF92-AF93),AF92&lt;=1,(AF92))</f>
        <v>-60</v>
      </c>
      <c r="AI92" s="105">
        <f t="shared" si="51"/>
        <v>0</v>
      </c>
      <c r="AJ92" s="5" cm="1">
        <f t="array" ref="AJ92">+_xlfn.IFS(AF92&gt;1,(AF92-AF93),AF92&lt;=1,(AF92))</f>
        <v>-60</v>
      </c>
      <c r="AK92" s="105">
        <f t="shared" si="52"/>
        <v>0</v>
      </c>
      <c r="AO92" s="175">
        <f t="shared" si="53"/>
        <v>-60</v>
      </c>
      <c r="AP92" s="245">
        <f t="shared" si="54"/>
        <v>0</v>
      </c>
      <c r="AQ92" s="5" cm="1">
        <f t="array" ref="AQ92">+_xlfn.IFS(AO92&gt;1,(AO92-AO93),AO92&lt;=1,(AO92))</f>
        <v>-60</v>
      </c>
      <c r="AR92" s="105">
        <f t="shared" si="55"/>
        <v>0</v>
      </c>
      <c r="AS92" s="5" cm="1">
        <f t="array" ref="AS92">+_xlfn.IFS(AO92&gt;1,(AO92-AO93),AO92&lt;=1,(AO92))</f>
        <v>-60</v>
      </c>
      <c r="AT92" s="105">
        <f t="shared" si="56"/>
        <v>0</v>
      </c>
      <c r="AU92" s="175"/>
      <c r="AV92" s="105"/>
      <c r="AW92" s="5"/>
      <c r="AX92" s="5"/>
      <c r="AY92" s="5"/>
      <c r="AZ92" s="175">
        <f t="shared" si="57"/>
        <v>-60</v>
      </c>
      <c r="BA92" s="105">
        <f t="shared" si="58"/>
        <v>0</v>
      </c>
      <c r="BB92" s="5" cm="1">
        <f t="array" ref="BB92">+_xlfn.IFS(AZ92&gt;1,(AZ92-AZ93),AZ92&lt;=1,(AZ92))</f>
        <v>-60</v>
      </c>
      <c r="BC92" s="105">
        <f t="shared" si="59"/>
        <v>0</v>
      </c>
      <c r="BD92" s="5" cm="1">
        <f t="array" ref="BD92">+_xlfn.IFS(AZ92&gt;1,(AZ92-AZ93),AZ92&lt;=1,(AZ92))</f>
        <v>-60</v>
      </c>
      <c r="BE92" s="105">
        <f t="shared" si="60"/>
        <v>0</v>
      </c>
      <c r="BF92" s="175">
        <f t="shared" si="61"/>
        <v>-60</v>
      </c>
      <c r="BG92" s="105">
        <f t="shared" si="62"/>
        <v>0</v>
      </c>
      <c r="BH92" s="5" cm="1">
        <f t="array" ref="BH92">+_xlfn.IFS(BF92&gt;1,(BF92-BF93),BF92&lt;=1,(BF92))</f>
        <v>-60</v>
      </c>
      <c r="BI92" s="105">
        <f t="shared" si="63"/>
        <v>0</v>
      </c>
      <c r="BJ92" s="5" cm="1">
        <f t="array" ref="BJ92">+_xlfn.IFS(BF92&gt;1,(BF92-BF93),BF92&lt;=1,(BF92))</f>
        <v>-60</v>
      </c>
      <c r="BK92" s="105">
        <f t="shared" si="64"/>
        <v>0</v>
      </c>
      <c r="BL92" s="175">
        <f t="shared" si="65"/>
        <v>-60</v>
      </c>
      <c r="BM92" s="105">
        <f t="shared" si="66"/>
        <v>0</v>
      </c>
      <c r="BN92" s="5" cm="1">
        <f t="array" ref="BN92">+_xlfn.IFS(BL92&gt;1,(BL92-BL93),BL92&lt;=1,(BL92))</f>
        <v>-60</v>
      </c>
      <c r="BO92" s="105">
        <f t="shared" si="67"/>
        <v>0</v>
      </c>
      <c r="BP92" s="5" cm="1">
        <f t="array" ref="BP92">+_xlfn.IFS(BL92&gt;1,(BL92-BL93),BL92&lt;=1,(BL92))</f>
        <v>-60</v>
      </c>
      <c r="BQ92" s="105">
        <f t="shared" si="68"/>
        <v>0</v>
      </c>
    </row>
    <row r="93" spans="1:69" x14ac:dyDescent="0.35">
      <c r="A93" s="79">
        <v>82</v>
      </c>
      <c r="B93" s="274">
        <v>81</v>
      </c>
      <c r="C93" s="438"/>
      <c r="D93" s="434">
        <f t="shared" si="69"/>
        <v>0</v>
      </c>
      <c r="E93" s="5">
        <f t="shared" si="37"/>
        <v>0</v>
      </c>
      <c r="F93" s="352">
        <f t="shared" si="38"/>
        <v>0</v>
      </c>
      <c r="G93" s="5"/>
      <c r="H93" s="234">
        <f t="shared" si="36"/>
        <v>-61</v>
      </c>
      <c r="I93" s="105">
        <f t="shared" si="70"/>
        <v>0</v>
      </c>
      <c r="J93" s="5" cm="1">
        <f t="array" ref="J93">+_xlfn.IFS(H93&gt;1,(H93-H94),H93&lt;=1,(H93))</f>
        <v>-61</v>
      </c>
      <c r="K93" s="105">
        <f t="shared" si="39"/>
        <v>0</v>
      </c>
      <c r="L93" s="5" cm="1">
        <f t="array" ref="L93">+_xlfn.IFS(H93&gt;1,(H93-H94),H93&lt;=1,(H93))</f>
        <v>-61</v>
      </c>
      <c r="M93" s="105">
        <f t="shared" si="40"/>
        <v>0</v>
      </c>
      <c r="O93" s="1"/>
      <c r="P93" s="1"/>
      <c r="T93" s="175">
        <f t="shared" si="41"/>
        <v>-61</v>
      </c>
      <c r="U93" s="105">
        <f t="shared" si="42"/>
        <v>0</v>
      </c>
      <c r="V93" s="5" cm="1">
        <f t="array" ref="V93">+_xlfn.IFS(T93&gt;1,(T93-T94),T93&lt;=1,(T93))</f>
        <v>-61</v>
      </c>
      <c r="W93" s="105">
        <f t="shared" si="43"/>
        <v>0</v>
      </c>
      <c r="X93" s="5" cm="1">
        <f t="array" ref="X93">+_xlfn.IFS(T93&gt;1,(T93-T94),T93&lt;=1,(T93))</f>
        <v>-61</v>
      </c>
      <c r="Y93" s="105">
        <f t="shared" si="44"/>
        <v>0</v>
      </c>
      <c r="Z93" s="175">
        <f t="shared" si="45"/>
        <v>-61</v>
      </c>
      <c r="AA93" s="105">
        <f t="shared" si="46"/>
        <v>0</v>
      </c>
      <c r="AB93" s="5" cm="1">
        <f t="array" ref="AB93">+_xlfn.IFS(Z93&gt;1,(Z93-Z94),Z93&lt;=1,(Z93))</f>
        <v>-61</v>
      </c>
      <c r="AC93" s="105">
        <f t="shared" si="47"/>
        <v>0</v>
      </c>
      <c r="AD93" s="5" cm="1">
        <f t="array" ref="AD93">+_xlfn.IFS(Z93&gt;1,(Z93-Z94),Z93&lt;=1,(Z93))</f>
        <v>-61</v>
      </c>
      <c r="AE93" s="105">
        <f t="shared" si="48"/>
        <v>0</v>
      </c>
      <c r="AF93" s="175">
        <f t="shared" si="49"/>
        <v>-61</v>
      </c>
      <c r="AG93" s="105">
        <f t="shared" si="50"/>
        <v>0</v>
      </c>
      <c r="AH93" s="5" cm="1">
        <f t="array" ref="AH93">+_xlfn.IFS(AF93&gt;1,(AF93-AF94),AF93&lt;=1,(AF93))</f>
        <v>-61</v>
      </c>
      <c r="AI93" s="105">
        <f t="shared" si="51"/>
        <v>0</v>
      </c>
      <c r="AJ93" s="5" cm="1">
        <f t="array" ref="AJ93">+_xlfn.IFS(AF93&gt;1,(AF93-AF94),AF93&lt;=1,(AF93))</f>
        <v>-61</v>
      </c>
      <c r="AK93" s="105">
        <f t="shared" si="52"/>
        <v>0</v>
      </c>
      <c r="AO93" s="175">
        <f t="shared" si="53"/>
        <v>-61</v>
      </c>
      <c r="AP93" s="245">
        <f t="shared" si="54"/>
        <v>0</v>
      </c>
      <c r="AQ93" s="5" cm="1">
        <f t="array" ref="AQ93">+_xlfn.IFS(AO93&gt;1,(AO93-AO94),AO93&lt;=1,(AO93))</f>
        <v>-61</v>
      </c>
      <c r="AR93" s="105">
        <f t="shared" si="55"/>
        <v>0</v>
      </c>
      <c r="AS93" s="5" cm="1">
        <f t="array" ref="AS93">+_xlfn.IFS(AO93&gt;1,(AO93-AO94),AO93&lt;=1,(AO93))</f>
        <v>-61</v>
      </c>
      <c r="AT93" s="105">
        <f t="shared" si="56"/>
        <v>0</v>
      </c>
      <c r="AU93" s="175"/>
      <c r="AV93" s="105"/>
      <c r="AW93" s="5"/>
      <c r="AX93" s="5"/>
      <c r="AY93" s="5"/>
      <c r="AZ93" s="175">
        <f t="shared" si="57"/>
        <v>-61</v>
      </c>
      <c r="BA93" s="105">
        <f t="shared" si="58"/>
        <v>0</v>
      </c>
      <c r="BB93" s="5" cm="1">
        <f t="array" ref="BB93">+_xlfn.IFS(AZ93&gt;1,(AZ93-AZ94),AZ93&lt;=1,(AZ93))</f>
        <v>-61</v>
      </c>
      <c r="BC93" s="105">
        <f t="shared" si="59"/>
        <v>0</v>
      </c>
      <c r="BD93" s="5" cm="1">
        <f t="array" ref="BD93">+_xlfn.IFS(AZ93&gt;1,(AZ93-AZ94),AZ93&lt;=1,(AZ93))</f>
        <v>-61</v>
      </c>
      <c r="BE93" s="105">
        <f t="shared" si="60"/>
        <v>0</v>
      </c>
      <c r="BF93" s="175">
        <f t="shared" si="61"/>
        <v>-61</v>
      </c>
      <c r="BG93" s="105">
        <f t="shared" si="62"/>
        <v>0</v>
      </c>
      <c r="BH93" s="5" cm="1">
        <f t="array" ref="BH93">+_xlfn.IFS(BF93&gt;1,(BF93-BF94),BF93&lt;=1,(BF93))</f>
        <v>-61</v>
      </c>
      <c r="BI93" s="105">
        <f t="shared" si="63"/>
        <v>0</v>
      </c>
      <c r="BJ93" s="5" cm="1">
        <f t="array" ref="BJ93">+_xlfn.IFS(BF93&gt;1,(BF93-BF94),BF93&lt;=1,(BF93))</f>
        <v>-61</v>
      </c>
      <c r="BK93" s="105">
        <f t="shared" si="64"/>
        <v>0</v>
      </c>
      <c r="BL93" s="175">
        <f t="shared" si="65"/>
        <v>-61</v>
      </c>
      <c r="BM93" s="105">
        <f t="shared" si="66"/>
        <v>0</v>
      </c>
      <c r="BN93" s="5" cm="1">
        <f t="array" ref="BN93">+_xlfn.IFS(BL93&gt;1,(BL93-BL94),BL93&lt;=1,(BL93))</f>
        <v>-61</v>
      </c>
      <c r="BO93" s="105">
        <f t="shared" si="67"/>
        <v>0</v>
      </c>
      <c r="BP93" s="5" cm="1">
        <f t="array" ref="BP93">+_xlfn.IFS(BL93&gt;1,(BL93-BL94),BL93&lt;=1,(BL93))</f>
        <v>-61</v>
      </c>
      <c r="BQ93" s="105">
        <f t="shared" si="68"/>
        <v>0</v>
      </c>
    </row>
    <row r="94" spans="1:69" x14ac:dyDescent="0.35">
      <c r="A94" s="79">
        <v>83</v>
      </c>
      <c r="B94" s="275">
        <v>82</v>
      </c>
      <c r="C94" s="438"/>
      <c r="D94" s="434">
        <f t="shared" si="69"/>
        <v>0</v>
      </c>
      <c r="E94" s="5">
        <f t="shared" si="37"/>
        <v>0</v>
      </c>
      <c r="F94" s="352">
        <f t="shared" si="38"/>
        <v>0</v>
      </c>
      <c r="G94" s="5"/>
      <c r="H94" s="234">
        <f t="shared" si="36"/>
        <v>-62</v>
      </c>
      <c r="I94" s="105">
        <f t="shared" si="70"/>
        <v>0</v>
      </c>
      <c r="J94" s="5" cm="1">
        <f t="array" ref="J94">+_xlfn.IFS(H94&gt;1,(H94-H95),H94&lt;=1,(H94))</f>
        <v>-62</v>
      </c>
      <c r="K94" s="105">
        <f t="shared" si="39"/>
        <v>0</v>
      </c>
      <c r="L94" s="5" cm="1">
        <f t="array" ref="L94">+_xlfn.IFS(H94&gt;1,(H94-H95),H94&lt;=1,(H94))</f>
        <v>-62</v>
      </c>
      <c r="M94" s="105">
        <f t="shared" si="40"/>
        <v>0</v>
      </c>
      <c r="O94" s="1"/>
      <c r="P94" s="1"/>
      <c r="T94" s="175">
        <f t="shared" si="41"/>
        <v>-62</v>
      </c>
      <c r="U94" s="105">
        <f t="shared" si="42"/>
        <v>0</v>
      </c>
      <c r="V94" s="5" cm="1">
        <f t="array" ref="V94">+_xlfn.IFS(T94&gt;1,(T94-T95),T94&lt;=1,(T94))</f>
        <v>-62</v>
      </c>
      <c r="W94" s="105">
        <f t="shared" si="43"/>
        <v>0</v>
      </c>
      <c r="X94" s="5" cm="1">
        <f t="array" ref="X94">+_xlfn.IFS(T94&gt;1,(T94-T95),T94&lt;=1,(T94))</f>
        <v>-62</v>
      </c>
      <c r="Y94" s="105">
        <f t="shared" si="44"/>
        <v>0</v>
      </c>
      <c r="Z94" s="175">
        <f t="shared" si="45"/>
        <v>-62</v>
      </c>
      <c r="AA94" s="105">
        <f t="shared" si="46"/>
        <v>0</v>
      </c>
      <c r="AB94" s="5" cm="1">
        <f t="array" ref="AB94">+_xlfn.IFS(Z94&gt;1,(Z94-Z95),Z94&lt;=1,(Z94))</f>
        <v>-62</v>
      </c>
      <c r="AC94" s="105">
        <f t="shared" si="47"/>
        <v>0</v>
      </c>
      <c r="AD94" s="5" cm="1">
        <f t="array" ref="AD94">+_xlfn.IFS(Z94&gt;1,(Z94-Z95),Z94&lt;=1,(Z94))</f>
        <v>-62</v>
      </c>
      <c r="AE94" s="105">
        <f t="shared" si="48"/>
        <v>0</v>
      </c>
      <c r="AF94" s="175">
        <f t="shared" si="49"/>
        <v>-62</v>
      </c>
      <c r="AG94" s="105">
        <f t="shared" si="50"/>
        <v>0</v>
      </c>
      <c r="AH94" s="5" cm="1">
        <f t="array" ref="AH94">+_xlfn.IFS(AF94&gt;1,(AF94-AF95),AF94&lt;=1,(AF94))</f>
        <v>-62</v>
      </c>
      <c r="AI94" s="105">
        <f t="shared" si="51"/>
        <v>0</v>
      </c>
      <c r="AJ94" s="5" cm="1">
        <f t="array" ref="AJ94">+_xlfn.IFS(AF94&gt;1,(AF94-AF95),AF94&lt;=1,(AF94))</f>
        <v>-62</v>
      </c>
      <c r="AK94" s="105">
        <f t="shared" si="52"/>
        <v>0</v>
      </c>
      <c r="AO94" s="175">
        <f t="shared" si="53"/>
        <v>-62</v>
      </c>
      <c r="AP94" s="245">
        <f t="shared" si="54"/>
        <v>0</v>
      </c>
      <c r="AQ94" s="5" cm="1">
        <f t="array" ref="AQ94">+_xlfn.IFS(AO94&gt;1,(AO94-AO95),AO94&lt;=1,(AO94))</f>
        <v>-62</v>
      </c>
      <c r="AR94" s="105">
        <f t="shared" si="55"/>
        <v>0</v>
      </c>
      <c r="AS94" s="5" cm="1">
        <f t="array" ref="AS94">+_xlfn.IFS(AO94&gt;1,(AO94-AO95),AO94&lt;=1,(AO94))</f>
        <v>-62</v>
      </c>
      <c r="AT94" s="105">
        <f t="shared" si="56"/>
        <v>0</v>
      </c>
      <c r="AU94" s="175"/>
      <c r="AV94" s="105"/>
      <c r="AW94" s="5"/>
      <c r="AX94" s="5"/>
      <c r="AY94" s="5"/>
      <c r="AZ94" s="175">
        <f t="shared" si="57"/>
        <v>-62</v>
      </c>
      <c r="BA94" s="105">
        <f t="shared" si="58"/>
        <v>0</v>
      </c>
      <c r="BB94" s="5" cm="1">
        <f t="array" ref="BB94">+_xlfn.IFS(AZ94&gt;1,(AZ94-AZ95),AZ94&lt;=1,(AZ94))</f>
        <v>-62</v>
      </c>
      <c r="BC94" s="105">
        <f t="shared" si="59"/>
        <v>0</v>
      </c>
      <c r="BD94" s="5" cm="1">
        <f t="array" ref="BD94">+_xlfn.IFS(AZ94&gt;1,(AZ94-AZ95),AZ94&lt;=1,(AZ94))</f>
        <v>-62</v>
      </c>
      <c r="BE94" s="105">
        <f t="shared" si="60"/>
        <v>0</v>
      </c>
      <c r="BF94" s="175">
        <f t="shared" si="61"/>
        <v>-62</v>
      </c>
      <c r="BG94" s="105">
        <f t="shared" si="62"/>
        <v>0</v>
      </c>
      <c r="BH94" s="5" cm="1">
        <f t="array" ref="BH94">+_xlfn.IFS(BF94&gt;1,(BF94-BF95),BF94&lt;=1,(BF94))</f>
        <v>-62</v>
      </c>
      <c r="BI94" s="105">
        <f t="shared" si="63"/>
        <v>0</v>
      </c>
      <c r="BJ94" s="5" cm="1">
        <f t="array" ref="BJ94">+_xlfn.IFS(BF94&gt;1,(BF94-BF95),BF94&lt;=1,(BF94))</f>
        <v>-62</v>
      </c>
      <c r="BK94" s="105">
        <f t="shared" si="64"/>
        <v>0</v>
      </c>
      <c r="BL94" s="175">
        <f t="shared" si="65"/>
        <v>-62</v>
      </c>
      <c r="BM94" s="105">
        <f t="shared" si="66"/>
        <v>0</v>
      </c>
      <c r="BN94" s="5" cm="1">
        <f t="array" ref="BN94">+_xlfn.IFS(BL94&gt;1,(BL94-BL95),BL94&lt;=1,(BL94))</f>
        <v>-62</v>
      </c>
      <c r="BO94" s="105">
        <f t="shared" si="67"/>
        <v>0</v>
      </c>
      <c r="BP94" s="5" cm="1">
        <f t="array" ref="BP94">+_xlfn.IFS(BL94&gt;1,(BL94-BL95),BL94&lt;=1,(BL94))</f>
        <v>-62</v>
      </c>
      <c r="BQ94" s="105">
        <f t="shared" si="68"/>
        <v>0</v>
      </c>
    </row>
    <row r="95" spans="1:69" x14ac:dyDescent="0.35">
      <c r="A95" s="475">
        <v>84</v>
      </c>
      <c r="B95" s="88">
        <v>83</v>
      </c>
      <c r="C95" s="438"/>
      <c r="D95" s="434">
        <f t="shared" si="69"/>
        <v>0</v>
      </c>
      <c r="E95" s="5">
        <f t="shared" si="37"/>
        <v>0</v>
      </c>
      <c r="F95" s="352">
        <f t="shared" si="38"/>
        <v>0</v>
      </c>
      <c r="G95" s="5"/>
      <c r="H95" s="234">
        <f t="shared" si="36"/>
        <v>-63</v>
      </c>
      <c r="I95" s="105">
        <f t="shared" si="70"/>
        <v>0</v>
      </c>
      <c r="J95" s="5" cm="1">
        <f t="array" ref="J95">+_xlfn.IFS(H95&gt;1,(H95-H96),H95&lt;=1,(H95))</f>
        <v>-63</v>
      </c>
      <c r="K95" s="105">
        <f t="shared" si="39"/>
        <v>0</v>
      </c>
      <c r="L95" s="5" cm="1">
        <f t="array" ref="L95">+_xlfn.IFS(H95&gt;1,(H95-H96),H95&lt;=1,(H95))</f>
        <v>-63</v>
      </c>
      <c r="M95" s="105">
        <f t="shared" si="40"/>
        <v>0</v>
      </c>
      <c r="O95" s="1"/>
      <c r="P95" s="1"/>
      <c r="T95" s="175">
        <f t="shared" si="41"/>
        <v>-63</v>
      </c>
      <c r="U95" s="105">
        <f t="shared" si="42"/>
        <v>0</v>
      </c>
      <c r="V95" s="5" cm="1">
        <f t="array" ref="V95">+_xlfn.IFS(T95&gt;1,(T95-T96),T95&lt;=1,(T95))</f>
        <v>-63</v>
      </c>
      <c r="W95" s="105">
        <f t="shared" si="43"/>
        <v>0</v>
      </c>
      <c r="X95" s="5" cm="1">
        <f t="array" ref="X95">+_xlfn.IFS(T95&gt;1,(T95-T96),T95&lt;=1,(T95))</f>
        <v>-63</v>
      </c>
      <c r="Y95" s="105">
        <f t="shared" si="44"/>
        <v>0</v>
      </c>
      <c r="Z95" s="175">
        <f t="shared" si="45"/>
        <v>-63</v>
      </c>
      <c r="AA95" s="105">
        <f t="shared" si="46"/>
        <v>0</v>
      </c>
      <c r="AB95" s="5" cm="1">
        <f t="array" ref="AB95">+_xlfn.IFS(Z95&gt;1,(Z95-Z96),Z95&lt;=1,(Z95))</f>
        <v>-63</v>
      </c>
      <c r="AC95" s="105">
        <f t="shared" si="47"/>
        <v>0</v>
      </c>
      <c r="AD95" s="5" cm="1">
        <f t="array" ref="AD95">+_xlfn.IFS(Z95&gt;1,(Z95-Z96),Z95&lt;=1,(Z95))</f>
        <v>-63</v>
      </c>
      <c r="AE95" s="105">
        <f t="shared" si="48"/>
        <v>0</v>
      </c>
      <c r="AF95" s="175">
        <f t="shared" si="49"/>
        <v>-63</v>
      </c>
      <c r="AG95" s="105">
        <f t="shared" si="50"/>
        <v>0</v>
      </c>
      <c r="AH95" s="5" cm="1">
        <f t="array" ref="AH95">+_xlfn.IFS(AF95&gt;1,(AF95-AF96),AF95&lt;=1,(AF95))</f>
        <v>-63</v>
      </c>
      <c r="AI95" s="105">
        <f t="shared" si="51"/>
        <v>0</v>
      </c>
      <c r="AJ95" s="5" cm="1">
        <f t="array" ref="AJ95">+_xlfn.IFS(AF95&gt;1,(AF95-AF96),AF95&lt;=1,(AF95))</f>
        <v>-63</v>
      </c>
      <c r="AK95" s="105">
        <f t="shared" si="52"/>
        <v>0</v>
      </c>
      <c r="AO95" s="175">
        <f t="shared" si="53"/>
        <v>-63</v>
      </c>
      <c r="AP95" s="245">
        <f t="shared" si="54"/>
        <v>0</v>
      </c>
      <c r="AQ95" s="5" cm="1">
        <f t="array" ref="AQ95">+_xlfn.IFS(AO95&gt;1,(AO95-AO96),AO95&lt;=1,(AO95))</f>
        <v>-63</v>
      </c>
      <c r="AR95" s="105">
        <f t="shared" si="55"/>
        <v>0</v>
      </c>
      <c r="AS95" s="5" cm="1">
        <f t="array" ref="AS95">+_xlfn.IFS(AO95&gt;1,(AO95-AO96),AO95&lt;=1,(AO95))</f>
        <v>-63</v>
      </c>
      <c r="AT95" s="105">
        <f t="shared" si="56"/>
        <v>0</v>
      </c>
      <c r="AU95" s="175"/>
      <c r="AV95" s="105"/>
      <c r="AW95" s="5"/>
      <c r="AX95" s="5"/>
      <c r="AY95" s="5"/>
      <c r="AZ95" s="175">
        <f t="shared" si="57"/>
        <v>-63</v>
      </c>
      <c r="BA95" s="105">
        <f t="shared" si="58"/>
        <v>0</v>
      </c>
      <c r="BB95" s="5" cm="1">
        <f t="array" ref="BB95">+_xlfn.IFS(AZ95&gt;1,(AZ95-AZ96),AZ95&lt;=1,(AZ95))</f>
        <v>-63</v>
      </c>
      <c r="BC95" s="105">
        <f t="shared" si="59"/>
        <v>0</v>
      </c>
      <c r="BD95" s="5" cm="1">
        <f t="array" ref="BD95">+_xlfn.IFS(AZ95&gt;1,(AZ95-AZ96),AZ95&lt;=1,(AZ95))</f>
        <v>-63</v>
      </c>
      <c r="BE95" s="105">
        <f t="shared" si="60"/>
        <v>0</v>
      </c>
      <c r="BF95" s="175">
        <f t="shared" si="61"/>
        <v>-63</v>
      </c>
      <c r="BG95" s="105">
        <f t="shared" si="62"/>
        <v>0</v>
      </c>
      <c r="BH95" s="5" cm="1">
        <f t="array" ref="BH95">+_xlfn.IFS(BF95&gt;1,(BF95-BF96),BF95&lt;=1,(BF95))</f>
        <v>-63</v>
      </c>
      <c r="BI95" s="105">
        <f t="shared" si="63"/>
        <v>0</v>
      </c>
      <c r="BJ95" s="5" cm="1">
        <f t="array" ref="BJ95">+_xlfn.IFS(BF95&gt;1,(BF95-BF96),BF95&lt;=1,(BF95))</f>
        <v>-63</v>
      </c>
      <c r="BK95" s="105">
        <f t="shared" si="64"/>
        <v>0</v>
      </c>
      <c r="BL95" s="175">
        <f t="shared" si="65"/>
        <v>-63</v>
      </c>
      <c r="BM95" s="105">
        <f t="shared" si="66"/>
        <v>0</v>
      </c>
      <c r="BN95" s="5" cm="1">
        <f t="array" ref="BN95">+_xlfn.IFS(BL95&gt;1,(BL95-BL96),BL95&lt;=1,(BL95))</f>
        <v>-63</v>
      </c>
      <c r="BO95" s="105">
        <f t="shared" si="67"/>
        <v>0</v>
      </c>
      <c r="BP95" s="5" cm="1">
        <f t="array" ref="BP95">+_xlfn.IFS(BL95&gt;1,(BL95-BL96),BL95&lt;=1,(BL95))</f>
        <v>-63</v>
      </c>
      <c r="BQ95" s="105">
        <f t="shared" si="68"/>
        <v>0</v>
      </c>
    </row>
    <row r="96" spans="1:69" x14ac:dyDescent="0.35">
      <c r="A96" s="79">
        <v>85</v>
      </c>
      <c r="B96" s="88">
        <v>84</v>
      </c>
      <c r="C96" s="438"/>
      <c r="D96" s="434">
        <f t="shared" si="69"/>
        <v>0</v>
      </c>
      <c r="E96" s="5">
        <f t="shared" si="37"/>
        <v>0</v>
      </c>
      <c r="F96" s="352">
        <f t="shared" si="38"/>
        <v>0</v>
      </c>
      <c r="G96" s="5"/>
      <c r="H96" s="234">
        <f t="shared" si="36"/>
        <v>-64</v>
      </c>
      <c r="I96" s="105">
        <f t="shared" si="70"/>
        <v>0</v>
      </c>
      <c r="J96" s="5" cm="1">
        <f t="array" ref="J96">+_xlfn.IFS(H96&gt;1,(H96-H97),H96&lt;=1,(H96))</f>
        <v>-64</v>
      </c>
      <c r="K96" s="105">
        <f t="shared" si="39"/>
        <v>0</v>
      </c>
      <c r="L96" s="5" cm="1">
        <f t="array" ref="L96">+_xlfn.IFS(H96&gt;1,(H96-H97),H96&lt;=1,(H96))</f>
        <v>-64</v>
      </c>
      <c r="M96" s="105">
        <f t="shared" si="40"/>
        <v>0</v>
      </c>
      <c r="O96" s="1"/>
      <c r="P96" s="1"/>
      <c r="T96" s="175">
        <f t="shared" si="41"/>
        <v>-64</v>
      </c>
      <c r="U96" s="105">
        <f t="shared" si="42"/>
        <v>0</v>
      </c>
      <c r="V96" s="5" cm="1">
        <f t="array" ref="V96">+_xlfn.IFS(T96&gt;1,(T96-T97),T96&lt;=1,(T96))</f>
        <v>-64</v>
      </c>
      <c r="W96" s="105">
        <f t="shared" si="43"/>
        <v>0</v>
      </c>
      <c r="X96" s="5" cm="1">
        <f t="array" ref="X96">+_xlfn.IFS(T96&gt;1,(T96-T97),T96&lt;=1,(T96))</f>
        <v>-64</v>
      </c>
      <c r="Y96" s="105">
        <f t="shared" si="44"/>
        <v>0</v>
      </c>
      <c r="Z96" s="175">
        <f t="shared" si="45"/>
        <v>-64</v>
      </c>
      <c r="AA96" s="105">
        <f t="shared" si="46"/>
        <v>0</v>
      </c>
      <c r="AB96" s="5" cm="1">
        <f t="array" ref="AB96">+_xlfn.IFS(Z96&gt;1,(Z96-Z97),Z96&lt;=1,(Z96))</f>
        <v>-64</v>
      </c>
      <c r="AC96" s="105">
        <f t="shared" si="47"/>
        <v>0</v>
      </c>
      <c r="AD96" s="5" cm="1">
        <f t="array" ref="AD96">+_xlfn.IFS(Z96&gt;1,(Z96-Z97),Z96&lt;=1,(Z96))</f>
        <v>-64</v>
      </c>
      <c r="AE96" s="105">
        <f t="shared" si="48"/>
        <v>0</v>
      </c>
      <c r="AF96" s="175">
        <f t="shared" si="49"/>
        <v>-64</v>
      </c>
      <c r="AG96" s="105">
        <f t="shared" si="50"/>
        <v>0</v>
      </c>
      <c r="AH96" s="5" cm="1">
        <f t="array" ref="AH96">+_xlfn.IFS(AF96&gt;1,(AF96-AF97),AF96&lt;=1,(AF96))</f>
        <v>-64</v>
      </c>
      <c r="AI96" s="105">
        <f t="shared" si="51"/>
        <v>0</v>
      </c>
      <c r="AJ96" s="5" cm="1">
        <f t="array" ref="AJ96">+_xlfn.IFS(AF96&gt;1,(AF96-AF97),AF96&lt;=1,(AF96))</f>
        <v>-64</v>
      </c>
      <c r="AK96" s="105">
        <f t="shared" si="52"/>
        <v>0</v>
      </c>
      <c r="AO96" s="175">
        <f t="shared" si="53"/>
        <v>-64</v>
      </c>
      <c r="AP96" s="245">
        <f t="shared" si="54"/>
        <v>0</v>
      </c>
      <c r="AQ96" s="5" cm="1">
        <f t="array" ref="AQ96">+_xlfn.IFS(AO96&gt;1,(AO96-AO97),AO96&lt;=1,(AO96))</f>
        <v>-64</v>
      </c>
      <c r="AR96" s="105">
        <f t="shared" si="55"/>
        <v>0</v>
      </c>
      <c r="AS96" s="5" cm="1">
        <f t="array" ref="AS96">+_xlfn.IFS(AO96&gt;1,(AO96-AO97),AO96&lt;=1,(AO96))</f>
        <v>-64</v>
      </c>
      <c r="AT96" s="105">
        <f t="shared" si="56"/>
        <v>0</v>
      </c>
      <c r="AU96" s="175"/>
      <c r="AV96" s="105"/>
      <c r="AW96" s="5"/>
      <c r="AX96" s="5"/>
      <c r="AY96" s="5"/>
      <c r="AZ96" s="175">
        <f t="shared" si="57"/>
        <v>-64</v>
      </c>
      <c r="BA96" s="105">
        <f t="shared" si="58"/>
        <v>0</v>
      </c>
      <c r="BB96" s="5" cm="1">
        <f t="array" ref="BB96">+_xlfn.IFS(AZ96&gt;1,(AZ96-AZ97),AZ96&lt;=1,(AZ96))</f>
        <v>-64</v>
      </c>
      <c r="BC96" s="105">
        <f t="shared" si="59"/>
        <v>0</v>
      </c>
      <c r="BD96" s="5" cm="1">
        <f t="array" ref="BD96">+_xlfn.IFS(AZ96&gt;1,(AZ96-AZ97),AZ96&lt;=1,(AZ96))</f>
        <v>-64</v>
      </c>
      <c r="BE96" s="105">
        <f t="shared" si="60"/>
        <v>0</v>
      </c>
      <c r="BF96" s="175">
        <f t="shared" si="61"/>
        <v>-64</v>
      </c>
      <c r="BG96" s="105">
        <f t="shared" si="62"/>
        <v>0</v>
      </c>
      <c r="BH96" s="5" cm="1">
        <f t="array" ref="BH96">+_xlfn.IFS(BF96&gt;1,(BF96-BF97),BF96&lt;=1,(BF96))</f>
        <v>-64</v>
      </c>
      <c r="BI96" s="105">
        <f t="shared" si="63"/>
        <v>0</v>
      </c>
      <c r="BJ96" s="5" cm="1">
        <f t="array" ref="BJ96">+_xlfn.IFS(BF96&gt;1,(BF96-BF97),BF96&lt;=1,(BF96))</f>
        <v>-64</v>
      </c>
      <c r="BK96" s="105">
        <f t="shared" si="64"/>
        <v>0</v>
      </c>
      <c r="BL96" s="175">
        <f t="shared" si="65"/>
        <v>-64</v>
      </c>
      <c r="BM96" s="105">
        <f t="shared" si="66"/>
        <v>0</v>
      </c>
      <c r="BN96" s="5" cm="1">
        <f t="array" ref="BN96">+_xlfn.IFS(BL96&gt;1,(BL96-BL97),BL96&lt;=1,(BL96))</f>
        <v>-64</v>
      </c>
      <c r="BO96" s="105">
        <f t="shared" si="67"/>
        <v>0</v>
      </c>
      <c r="BP96" s="5" cm="1">
        <f t="array" ref="BP96">+_xlfn.IFS(BL96&gt;1,(BL96-BL97),BL96&lt;=1,(BL96))</f>
        <v>-64</v>
      </c>
      <c r="BQ96" s="105">
        <f t="shared" si="68"/>
        <v>0</v>
      </c>
    </row>
    <row r="97" spans="1:69" x14ac:dyDescent="0.35">
      <c r="A97" s="79">
        <v>86</v>
      </c>
      <c r="B97" s="88">
        <v>85</v>
      </c>
      <c r="C97" s="438"/>
      <c r="D97" s="434">
        <f t="shared" si="69"/>
        <v>0</v>
      </c>
      <c r="E97" s="5">
        <f t="shared" si="37"/>
        <v>0</v>
      </c>
      <c r="F97" s="352">
        <f t="shared" si="38"/>
        <v>0</v>
      </c>
      <c r="G97" s="5"/>
      <c r="H97" s="234">
        <f t="shared" si="36"/>
        <v>-65</v>
      </c>
      <c r="I97" s="105">
        <f t="shared" si="70"/>
        <v>0</v>
      </c>
      <c r="J97" s="5" cm="1">
        <f t="array" ref="J97">+_xlfn.IFS(H97&gt;1,(H97-H98),H97&lt;=1,(H97))</f>
        <v>-65</v>
      </c>
      <c r="K97" s="105">
        <f t="shared" si="39"/>
        <v>0</v>
      </c>
      <c r="L97" s="5" cm="1">
        <f t="array" ref="L97">+_xlfn.IFS(H97&gt;1,(H97-H98),H97&lt;=1,(H97))</f>
        <v>-65</v>
      </c>
      <c r="M97" s="105">
        <f t="shared" si="40"/>
        <v>0</v>
      </c>
      <c r="O97" s="1"/>
      <c r="P97" s="1"/>
      <c r="T97" s="175">
        <f t="shared" si="41"/>
        <v>-65</v>
      </c>
      <c r="U97" s="105">
        <f t="shared" si="42"/>
        <v>0</v>
      </c>
      <c r="V97" s="5" cm="1">
        <f t="array" ref="V97">+_xlfn.IFS(T97&gt;1,(T97-T98),T97&lt;=1,(T97))</f>
        <v>-65</v>
      </c>
      <c r="W97" s="105">
        <f t="shared" si="43"/>
        <v>0</v>
      </c>
      <c r="X97" s="5" cm="1">
        <f t="array" ref="X97">+_xlfn.IFS(T97&gt;1,(T97-T98),T97&lt;=1,(T97))</f>
        <v>-65</v>
      </c>
      <c r="Y97" s="105">
        <f t="shared" si="44"/>
        <v>0</v>
      </c>
      <c r="Z97" s="175">
        <f t="shared" si="45"/>
        <v>-65</v>
      </c>
      <c r="AA97" s="105">
        <f t="shared" si="46"/>
        <v>0</v>
      </c>
      <c r="AB97" s="5" cm="1">
        <f t="array" ref="AB97">+_xlfn.IFS(Z97&gt;1,(Z97-Z98),Z97&lt;=1,(Z97))</f>
        <v>-65</v>
      </c>
      <c r="AC97" s="105">
        <f t="shared" si="47"/>
        <v>0</v>
      </c>
      <c r="AD97" s="5" cm="1">
        <f t="array" ref="AD97">+_xlfn.IFS(Z97&gt;1,(Z97-Z98),Z97&lt;=1,(Z97))</f>
        <v>-65</v>
      </c>
      <c r="AE97" s="105">
        <f t="shared" si="48"/>
        <v>0</v>
      </c>
      <c r="AF97" s="175">
        <f t="shared" si="49"/>
        <v>-65</v>
      </c>
      <c r="AG97" s="105">
        <f t="shared" si="50"/>
        <v>0</v>
      </c>
      <c r="AH97" s="5" cm="1">
        <f t="array" ref="AH97">+_xlfn.IFS(AF97&gt;1,(AF97-AF98),AF97&lt;=1,(AF97))</f>
        <v>-65</v>
      </c>
      <c r="AI97" s="105">
        <f t="shared" si="51"/>
        <v>0</v>
      </c>
      <c r="AJ97" s="5" cm="1">
        <f t="array" ref="AJ97">+_xlfn.IFS(AF97&gt;1,(AF97-AF98),AF97&lt;=1,(AF97))</f>
        <v>-65</v>
      </c>
      <c r="AK97" s="105">
        <f t="shared" si="52"/>
        <v>0</v>
      </c>
      <c r="AO97" s="175">
        <f t="shared" si="53"/>
        <v>-65</v>
      </c>
      <c r="AP97" s="245">
        <f t="shared" si="54"/>
        <v>0</v>
      </c>
      <c r="AQ97" s="5" cm="1">
        <f t="array" ref="AQ97">+_xlfn.IFS(AO97&gt;1,(AO97-AO98),AO97&lt;=1,(AO97))</f>
        <v>-65</v>
      </c>
      <c r="AR97" s="105">
        <f t="shared" si="55"/>
        <v>0</v>
      </c>
      <c r="AS97" s="5" cm="1">
        <f t="array" ref="AS97">+_xlfn.IFS(AO97&gt;1,(AO97-AO98),AO97&lt;=1,(AO97))</f>
        <v>-65</v>
      </c>
      <c r="AT97" s="105">
        <f t="shared" si="56"/>
        <v>0</v>
      </c>
      <c r="AU97" s="175"/>
      <c r="AV97" s="105"/>
      <c r="AW97" s="5"/>
      <c r="AX97" s="5"/>
      <c r="AY97" s="5"/>
      <c r="AZ97" s="175">
        <f t="shared" si="57"/>
        <v>-65</v>
      </c>
      <c r="BA97" s="105">
        <f t="shared" si="58"/>
        <v>0</v>
      </c>
      <c r="BB97" s="5" cm="1">
        <f t="array" ref="BB97">+_xlfn.IFS(AZ97&gt;1,(AZ97-AZ98),AZ97&lt;=1,(AZ97))</f>
        <v>-65</v>
      </c>
      <c r="BC97" s="105">
        <f t="shared" si="59"/>
        <v>0</v>
      </c>
      <c r="BD97" s="5" cm="1">
        <f t="array" ref="BD97">+_xlfn.IFS(AZ97&gt;1,(AZ97-AZ98),AZ97&lt;=1,(AZ97))</f>
        <v>-65</v>
      </c>
      <c r="BE97" s="105">
        <f t="shared" si="60"/>
        <v>0</v>
      </c>
      <c r="BF97" s="175">
        <f t="shared" si="61"/>
        <v>-65</v>
      </c>
      <c r="BG97" s="105">
        <f t="shared" si="62"/>
        <v>0</v>
      </c>
      <c r="BH97" s="5" cm="1">
        <f t="array" ref="BH97">+_xlfn.IFS(BF97&gt;1,(BF97-BF98),BF97&lt;=1,(BF97))</f>
        <v>-65</v>
      </c>
      <c r="BI97" s="105">
        <f t="shared" si="63"/>
        <v>0</v>
      </c>
      <c r="BJ97" s="5" cm="1">
        <f t="array" ref="BJ97">+_xlfn.IFS(BF97&gt;1,(BF97-BF98),BF97&lt;=1,(BF97))</f>
        <v>-65</v>
      </c>
      <c r="BK97" s="105">
        <f t="shared" si="64"/>
        <v>0</v>
      </c>
      <c r="BL97" s="175">
        <f t="shared" si="65"/>
        <v>-65</v>
      </c>
      <c r="BM97" s="105">
        <f t="shared" si="66"/>
        <v>0</v>
      </c>
      <c r="BN97" s="5" cm="1">
        <f t="array" ref="BN97">+_xlfn.IFS(BL97&gt;1,(BL97-BL98),BL97&lt;=1,(BL97))</f>
        <v>-65</v>
      </c>
      <c r="BO97" s="105">
        <f t="shared" si="67"/>
        <v>0</v>
      </c>
      <c r="BP97" s="5" cm="1">
        <f t="array" ref="BP97">+_xlfn.IFS(BL97&gt;1,(BL97-BL98),BL97&lt;=1,(BL97))</f>
        <v>-65</v>
      </c>
      <c r="BQ97" s="105">
        <f t="shared" si="68"/>
        <v>0</v>
      </c>
    </row>
    <row r="98" spans="1:69" x14ac:dyDescent="0.35">
      <c r="A98" s="475">
        <v>87</v>
      </c>
      <c r="B98" s="88">
        <v>86</v>
      </c>
      <c r="C98" s="438"/>
      <c r="D98" s="434">
        <f t="shared" si="69"/>
        <v>0</v>
      </c>
      <c r="E98" s="5">
        <f t="shared" si="37"/>
        <v>0</v>
      </c>
      <c r="F98" s="352">
        <f t="shared" si="38"/>
        <v>0</v>
      </c>
      <c r="G98" s="5"/>
      <c r="H98" s="234">
        <f t="shared" si="36"/>
        <v>-66</v>
      </c>
      <c r="I98" s="105">
        <f t="shared" si="70"/>
        <v>0</v>
      </c>
      <c r="J98" s="5" cm="1">
        <f t="array" ref="J98">+_xlfn.IFS(H98&gt;1,(H98-H99),H98&lt;=1,(H98))</f>
        <v>-66</v>
      </c>
      <c r="K98" s="105">
        <f t="shared" si="39"/>
        <v>0</v>
      </c>
      <c r="L98" s="5" cm="1">
        <f t="array" ref="L98">+_xlfn.IFS(H98&gt;1,(H98-H99),H98&lt;=1,(H98))</f>
        <v>-66</v>
      </c>
      <c r="M98" s="105">
        <f t="shared" si="40"/>
        <v>0</v>
      </c>
      <c r="O98" s="1"/>
      <c r="P98" s="1"/>
      <c r="T98" s="175">
        <f t="shared" si="41"/>
        <v>-66</v>
      </c>
      <c r="U98" s="105">
        <f t="shared" si="42"/>
        <v>0</v>
      </c>
      <c r="V98" s="5" cm="1">
        <f t="array" ref="V98">+_xlfn.IFS(T98&gt;1,(T98-T99),T98&lt;=1,(T98))</f>
        <v>-66</v>
      </c>
      <c r="W98" s="105">
        <f t="shared" si="43"/>
        <v>0</v>
      </c>
      <c r="X98" s="5" cm="1">
        <f t="array" ref="X98">+_xlfn.IFS(T98&gt;1,(T98-T99),T98&lt;=1,(T98))</f>
        <v>-66</v>
      </c>
      <c r="Y98" s="105">
        <f t="shared" si="44"/>
        <v>0</v>
      </c>
      <c r="Z98" s="175">
        <f t="shared" si="45"/>
        <v>-66</v>
      </c>
      <c r="AA98" s="105">
        <f t="shared" si="46"/>
        <v>0</v>
      </c>
      <c r="AB98" s="5" cm="1">
        <f t="array" ref="AB98">+_xlfn.IFS(Z98&gt;1,(Z98-Z99),Z98&lt;=1,(Z98))</f>
        <v>-66</v>
      </c>
      <c r="AC98" s="105">
        <f t="shared" si="47"/>
        <v>0</v>
      </c>
      <c r="AD98" s="5" cm="1">
        <f t="array" ref="AD98">+_xlfn.IFS(Z98&gt;1,(Z98-Z99),Z98&lt;=1,(Z98))</f>
        <v>-66</v>
      </c>
      <c r="AE98" s="105">
        <f t="shared" si="48"/>
        <v>0</v>
      </c>
      <c r="AF98" s="175">
        <f t="shared" si="49"/>
        <v>-66</v>
      </c>
      <c r="AG98" s="105">
        <f t="shared" si="50"/>
        <v>0</v>
      </c>
      <c r="AH98" s="5" cm="1">
        <f t="array" ref="AH98">+_xlfn.IFS(AF98&gt;1,(AF98-AF99),AF98&lt;=1,(AF98))</f>
        <v>-66</v>
      </c>
      <c r="AI98" s="105">
        <f t="shared" si="51"/>
        <v>0</v>
      </c>
      <c r="AJ98" s="5" cm="1">
        <f t="array" ref="AJ98">+_xlfn.IFS(AF98&gt;1,(AF98-AF99),AF98&lt;=1,(AF98))</f>
        <v>-66</v>
      </c>
      <c r="AK98" s="105">
        <f t="shared" si="52"/>
        <v>0</v>
      </c>
      <c r="AO98" s="175">
        <f t="shared" si="53"/>
        <v>-66</v>
      </c>
      <c r="AP98" s="245">
        <f t="shared" si="54"/>
        <v>0</v>
      </c>
      <c r="AQ98" s="5" cm="1">
        <f t="array" ref="AQ98">+_xlfn.IFS(AO98&gt;1,(AO98-AO99),AO98&lt;=1,(AO98))</f>
        <v>-66</v>
      </c>
      <c r="AR98" s="105">
        <f t="shared" si="55"/>
        <v>0</v>
      </c>
      <c r="AS98" s="5" cm="1">
        <f t="array" ref="AS98">+_xlfn.IFS(AO98&gt;1,(AO98-AO99),AO98&lt;=1,(AO98))</f>
        <v>-66</v>
      </c>
      <c r="AT98" s="105">
        <f t="shared" si="56"/>
        <v>0</v>
      </c>
      <c r="AU98" s="175"/>
      <c r="AV98" s="105"/>
      <c r="AW98" s="5"/>
      <c r="AX98" s="5"/>
      <c r="AY98" s="5"/>
      <c r="AZ98" s="175">
        <f t="shared" si="57"/>
        <v>-66</v>
      </c>
      <c r="BA98" s="105">
        <f t="shared" si="58"/>
        <v>0</v>
      </c>
      <c r="BB98" s="5" cm="1">
        <f t="array" ref="BB98">+_xlfn.IFS(AZ98&gt;1,(AZ98-AZ99),AZ98&lt;=1,(AZ98))</f>
        <v>-66</v>
      </c>
      <c r="BC98" s="105">
        <f t="shared" si="59"/>
        <v>0</v>
      </c>
      <c r="BD98" s="5" cm="1">
        <f t="array" ref="BD98">+_xlfn.IFS(AZ98&gt;1,(AZ98-AZ99),AZ98&lt;=1,(AZ98))</f>
        <v>-66</v>
      </c>
      <c r="BE98" s="105">
        <f t="shared" si="60"/>
        <v>0</v>
      </c>
      <c r="BF98" s="175">
        <f t="shared" si="61"/>
        <v>-66</v>
      </c>
      <c r="BG98" s="105">
        <f t="shared" si="62"/>
        <v>0</v>
      </c>
      <c r="BH98" s="5" cm="1">
        <f t="array" ref="BH98">+_xlfn.IFS(BF98&gt;1,(BF98-BF99),BF98&lt;=1,(BF98))</f>
        <v>-66</v>
      </c>
      <c r="BI98" s="105">
        <f t="shared" si="63"/>
        <v>0</v>
      </c>
      <c r="BJ98" s="5" cm="1">
        <f t="array" ref="BJ98">+_xlfn.IFS(BF98&gt;1,(BF98-BF99),BF98&lt;=1,(BF98))</f>
        <v>-66</v>
      </c>
      <c r="BK98" s="105">
        <f t="shared" si="64"/>
        <v>0</v>
      </c>
      <c r="BL98" s="175">
        <f t="shared" si="65"/>
        <v>-66</v>
      </c>
      <c r="BM98" s="105">
        <f t="shared" si="66"/>
        <v>0</v>
      </c>
      <c r="BN98" s="5" cm="1">
        <f t="array" ref="BN98">+_xlfn.IFS(BL98&gt;1,(BL98-BL99),BL98&lt;=1,(BL98))</f>
        <v>-66</v>
      </c>
      <c r="BO98" s="105">
        <f t="shared" si="67"/>
        <v>0</v>
      </c>
      <c r="BP98" s="5" cm="1">
        <f t="array" ref="BP98">+_xlfn.IFS(BL98&gt;1,(BL98-BL99),BL98&lt;=1,(BL98))</f>
        <v>-66</v>
      </c>
      <c r="BQ98" s="105">
        <f t="shared" si="68"/>
        <v>0</v>
      </c>
    </row>
    <row r="99" spans="1:69" x14ac:dyDescent="0.35">
      <c r="A99" s="79">
        <v>88</v>
      </c>
      <c r="B99" s="274">
        <v>87</v>
      </c>
      <c r="C99" s="438"/>
      <c r="D99" s="434">
        <f t="shared" si="69"/>
        <v>0</v>
      </c>
      <c r="E99" s="5">
        <f t="shared" si="37"/>
        <v>0</v>
      </c>
      <c r="F99" s="352">
        <f t="shared" si="38"/>
        <v>0</v>
      </c>
      <c r="G99" s="5"/>
      <c r="H99" s="234">
        <f t="shared" si="36"/>
        <v>-67</v>
      </c>
      <c r="I99" s="105">
        <f t="shared" si="70"/>
        <v>0</v>
      </c>
      <c r="J99" s="5" cm="1">
        <f t="array" ref="J99">+_xlfn.IFS(H99&gt;1,(H99-H100),H99&lt;=1,(H99))</f>
        <v>-67</v>
      </c>
      <c r="K99" s="105">
        <f t="shared" si="39"/>
        <v>0</v>
      </c>
      <c r="L99" s="5" cm="1">
        <f t="array" ref="L99">+_xlfn.IFS(H99&gt;1,(H99-H100),H99&lt;=1,(H99))</f>
        <v>-67</v>
      </c>
      <c r="M99" s="105">
        <f t="shared" si="40"/>
        <v>0</v>
      </c>
      <c r="O99" s="1"/>
      <c r="P99" s="1"/>
      <c r="T99" s="175">
        <f t="shared" si="41"/>
        <v>-67</v>
      </c>
      <c r="U99" s="105">
        <f t="shared" si="42"/>
        <v>0</v>
      </c>
      <c r="V99" s="5" cm="1">
        <f t="array" ref="V99">+_xlfn.IFS(T99&gt;1,(T99-T100),T99&lt;=1,(T99))</f>
        <v>-67</v>
      </c>
      <c r="W99" s="105">
        <f t="shared" si="43"/>
        <v>0</v>
      </c>
      <c r="X99" s="5" cm="1">
        <f t="array" ref="X99">+_xlfn.IFS(T99&gt;1,(T99-T100),T99&lt;=1,(T99))</f>
        <v>-67</v>
      </c>
      <c r="Y99" s="105">
        <f t="shared" si="44"/>
        <v>0</v>
      </c>
      <c r="Z99" s="175">
        <f t="shared" si="45"/>
        <v>-67</v>
      </c>
      <c r="AA99" s="105">
        <f t="shared" si="46"/>
        <v>0</v>
      </c>
      <c r="AB99" s="5" cm="1">
        <f t="array" ref="AB99">+_xlfn.IFS(Z99&gt;1,(Z99-Z100),Z99&lt;=1,(Z99))</f>
        <v>-67</v>
      </c>
      <c r="AC99" s="105">
        <f t="shared" si="47"/>
        <v>0</v>
      </c>
      <c r="AD99" s="5" cm="1">
        <f t="array" ref="AD99">+_xlfn.IFS(Z99&gt;1,(Z99-Z100),Z99&lt;=1,(Z99))</f>
        <v>-67</v>
      </c>
      <c r="AE99" s="105">
        <f t="shared" si="48"/>
        <v>0</v>
      </c>
      <c r="AF99" s="175">
        <f t="shared" si="49"/>
        <v>-67</v>
      </c>
      <c r="AG99" s="105">
        <f t="shared" si="50"/>
        <v>0</v>
      </c>
      <c r="AH99" s="5" cm="1">
        <f t="array" ref="AH99">+_xlfn.IFS(AF99&gt;1,(AF99-AF100),AF99&lt;=1,(AF99))</f>
        <v>-67</v>
      </c>
      <c r="AI99" s="105">
        <f t="shared" si="51"/>
        <v>0</v>
      </c>
      <c r="AJ99" s="5" cm="1">
        <f t="array" ref="AJ99">+_xlfn.IFS(AF99&gt;1,(AF99-AF100),AF99&lt;=1,(AF99))</f>
        <v>-67</v>
      </c>
      <c r="AK99" s="105">
        <f t="shared" si="52"/>
        <v>0</v>
      </c>
      <c r="AO99" s="175">
        <f t="shared" si="53"/>
        <v>-67</v>
      </c>
      <c r="AP99" s="245">
        <f t="shared" si="54"/>
        <v>0</v>
      </c>
      <c r="AQ99" s="5" cm="1">
        <f t="array" ref="AQ99">+_xlfn.IFS(AO99&gt;1,(AO99-AO100),AO99&lt;=1,(AO99))</f>
        <v>-67</v>
      </c>
      <c r="AR99" s="105">
        <f t="shared" si="55"/>
        <v>0</v>
      </c>
      <c r="AS99" s="5" cm="1">
        <f t="array" ref="AS99">+_xlfn.IFS(AO99&gt;1,(AO99-AO100),AO99&lt;=1,(AO99))</f>
        <v>-67</v>
      </c>
      <c r="AT99" s="105">
        <f t="shared" si="56"/>
        <v>0</v>
      </c>
      <c r="AU99" s="175"/>
      <c r="AV99" s="105"/>
      <c r="AW99" s="5"/>
      <c r="AX99" s="5"/>
      <c r="AY99" s="5"/>
      <c r="AZ99" s="175">
        <f t="shared" si="57"/>
        <v>-67</v>
      </c>
      <c r="BA99" s="105">
        <f t="shared" si="58"/>
        <v>0</v>
      </c>
      <c r="BB99" s="5" cm="1">
        <f t="array" ref="BB99">+_xlfn.IFS(AZ99&gt;1,(AZ99-AZ100),AZ99&lt;=1,(AZ99))</f>
        <v>-67</v>
      </c>
      <c r="BC99" s="105">
        <f t="shared" si="59"/>
        <v>0</v>
      </c>
      <c r="BD99" s="5" cm="1">
        <f t="array" ref="BD99">+_xlfn.IFS(AZ99&gt;1,(AZ99-AZ100),AZ99&lt;=1,(AZ99))</f>
        <v>-67</v>
      </c>
      <c r="BE99" s="105">
        <f t="shared" si="60"/>
        <v>0</v>
      </c>
      <c r="BF99" s="175">
        <f t="shared" si="61"/>
        <v>-67</v>
      </c>
      <c r="BG99" s="105">
        <f t="shared" si="62"/>
        <v>0</v>
      </c>
      <c r="BH99" s="5" cm="1">
        <f t="array" ref="BH99">+_xlfn.IFS(BF99&gt;1,(BF99-BF100),BF99&lt;=1,(BF99))</f>
        <v>-67</v>
      </c>
      <c r="BI99" s="105">
        <f t="shared" si="63"/>
        <v>0</v>
      </c>
      <c r="BJ99" s="5" cm="1">
        <f t="array" ref="BJ99">+_xlfn.IFS(BF99&gt;1,(BF99-BF100),BF99&lt;=1,(BF99))</f>
        <v>-67</v>
      </c>
      <c r="BK99" s="105">
        <f t="shared" si="64"/>
        <v>0</v>
      </c>
      <c r="BL99" s="175">
        <f t="shared" si="65"/>
        <v>-67</v>
      </c>
      <c r="BM99" s="105">
        <f t="shared" si="66"/>
        <v>0</v>
      </c>
      <c r="BN99" s="5" cm="1">
        <f t="array" ref="BN99">+_xlfn.IFS(BL99&gt;1,(BL99-BL100),BL99&lt;=1,(BL99))</f>
        <v>-67</v>
      </c>
      <c r="BO99" s="105">
        <f t="shared" si="67"/>
        <v>0</v>
      </c>
      <c r="BP99" s="5" cm="1">
        <f t="array" ref="BP99">+_xlfn.IFS(BL99&gt;1,(BL99-BL100),BL99&lt;=1,(BL99))</f>
        <v>-67</v>
      </c>
      <c r="BQ99" s="105">
        <f t="shared" si="68"/>
        <v>0</v>
      </c>
    </row>
    <row r="100" spans="1:69" x14ac:dyDescent="0.35">
      <c r="A100" s="79">
        <v>89</v>
      </c>
      <c r="B100" s="275">
        <v>88</v>
      </c>
      <c r="C100" s="438"/>
      <c r="D100" s="434">
        <f t="shared" si="69"/>
        <v>0</v>
      </c>
      <c r="E100" s="5">
        <f t="shared" si="37"/>
        <v>0</v>
      </c>
      <c r="F100" s="352">
        <f t="shared" si="38"/>
        <v>0</v>
      </c>
      <c r="G100" s="5"/>
      <c r="H100" s="234">
        <f t="shared" si="36"/>
        <v>-68</v>
      </c>
      <c r="I100" s="105">
        <f t="shared" si="70"/>
        <v>0</v>
      </c>
      <c r="J100" s="5" cm="1">
        <f t="array" ref="J100">+_xlfn.IFS(H100&gt;1,(H100-H101),H100&lt;=1,(H100))</f>
        <v>-68</v>
      </c>
      <c r="K100" s="105">
        <f t="shared" si="39"/>
        <v>0</v>
      </c>
      <c r="L100" s="5" cm="1">
        <f t="array" ref="L100">+_xlfn.IFS(H100&gt;1,(H100-H101),H100&lt;=1,(H100))</f>
        <v>-68</v>
      </c>
      <c r="M100" s="105">
        <f t="shared" si="40"/>
        <v>0</v>
      </c>
      <c r="O100" s="1"/>
      <c r="P100" s="1"/>
      <c r="T100" s="175">
        <f t="shared" si="41"/>
        <v>-68</v>
      </c>
      <c r="U100" s="105">
        <f t="shared" si="42"/>
        <v>0</v>
      </c>
      <c r="V100" s="5" cm="1">
        <f t="array" ref="V100">+_xlfn.IFS(T100&gt;1,(T100-T101),T100&lt;=1,(T100))</f>
        <v>-68</v>
      </c>
      <c r="W100" s="105">
        <f t="shared" si="43"/>
        <v>0</v>
      </c>
      <c r="X100" s="5" cm="1">
        <f t="array" ref="X100">+_xlfn.IFS(T100&gt;1,(T100-T101),T100&lt;=1,(T100))</f>
        <v>-68</v>
      </c>
      <c r="Y100" s="105">
        <f t="shared" si="44"/>
        <v>0</v>
      </c>
      <c r="Z100" s="175">
        <f t="shared" si="45"/>
        <v>-68</v>
      </c>
      <c r="AA100" s="105">
        <f t="shared" si="46"/>
        <v>0</v>
      </c>
      <c r="AB100" s="5" cm="1">
        <f t="array" ref="AB100">+_xlfn.IFS(Z100&gt;1,(Z100-Z101),Z100&lt;=1,(Z100))</f>
        <v>-68</v>
      </c>
      <c r="AC100" s="105">
        <f t="shared" si="47"/>
        <v>0</v>
      </c>
      <c r="AD100" s="5" cm="1">
        <f t="array" ref="AD100">+_xlfn.IFS(Z100&gt;1,(Z100-Z101),Z100&lt;=1,(Z100))</f>
        <v>-68</v>
      </c>
      <c r="AE100" s="105">
        <f t="shared" si="48"/>
        <v>0</v>
      </c>
      <c r="AF100" s="175">
        <f t="shared" si="49"/>
        <v>-68</v>
      </c>
      <c r="AG100" s="105">
        <f t="shared" si="50"/>
        <v>0</v>
      </c>
      <c r="AH100" s="5" cm="1">
        <f t="array" ref="AH100">+_xlfn.IFS(AF100&gt;1,(AF100-AF101),AF100&lt;=1,(AF100))</f>
        <v>-68</v>
      </c>
      <c r="AI100" s="105">
        <f t="shared" si="51"/>
        <v>0</v>
      </c>
      <c r="AJ100" s="5" cm="1">
        <f t="array" ref="AJ100">+_xlfn.IFS(AF100&gt;1,(AF100-AF101),AF100&lt;=1,(AF100))</f>
        <v>-68</v>
      </c>
      <c r="AK100" s="105">
        <f t="shared" si="52"/>
        <v>0</v>
      </c>
      <c r="AO100" s="175">
        <f t="shared" si="53"/>
        <v>-68</v>
      </c>
      <c r="AP100" s="245">
        <f t="shared" si="54"/>
        <v>0</v>
      </c>
      <c r="AQ100" s="5" cm="1">
        <f t="array" ref="AQ100">+_xlfn.IFS(AO100&gt;1,(AO100-AO101),AO100&lt;=1,(AO100))</f>
        <v>-68</v>
      </c>
      <c r="AR100" s="105">
        <f t="shared" si="55"/>
        <v>0</v>
      </c>
      <c r="AS100" s="5" cm="1">
        <f t="array" ref="AS100">+_xlfn.IFS(AO100&gt;1,(AO100-AO101),AO100&lt;=1,(AO100))</f>
        <v>-68</v>
      </c>
      <c r="AT100" s="105">
        <f t="shared" si="56"/>
        <v>0</v>
      </c>
      <c r="AU100" s="175"/>
      <c r="AV100" s="105"/>
      <c r="AW100" s="5"/>
      <c r="AX100" s="5"/>
      <c r="AY100" s="5"/>
      <c r="AZ100" s="175">
        <f t="shared" si="57"/>
        <v>-68</v>
      </c>
      <c r="BA100" s="105">
        <f t="shared" si="58"/>
        <v>0</v>
      </c>
      <c r="BB100" s="5" cm="1">
        <f t="array" ref="BB100">+_xlfn.IFS(AZ100&gt;1,(AZ100-AZ101),AZ100&lt;=1,(AZ100))</f>
        <v>-68</v>
      </c>
      <c r="BC100" s="105">
        <f t="shared" si="59"/>
        <v>0</v>
      </c>
      <c r="BD100" s="5" cm="1">
        <f t="array" ref="BD100">+_xlfn.IFS(AZ100&gt;1,(AZ100-AZ101),AZ100&lt;=1,(AZ100))</f>
        <v>-68</v>
      </c>
      <c r="BE100" s="105">
        <f t="shared" si="60"/>
        <v>0</v>
      </c>
      <c r="BF100" s="175">
        <f t="shared" si="61"/>
        <v>-68</v>
      </c>
      <c r="BG100" s="105">
        <f t="shared" si="62"/>
        <v>0</v>
      </c>
      <c r="BH100" s="5" cm="1">
        <f t="array" ref="BH100">+_xlfn.IFS(BF100&gt;1,(BF100-BF101),BF100&lt;=1,(BF100))</f>
        <v>-68</v>
      </c>
      <c r="BI100" s="105">
        <f t="shared" si="63"/>
        <v>0</v>
      </c>
      <c r="BJ100" s="5" cm="1">
        <f t="array" ref="BJ100">+_xlfn.IFS(BF100&gt;1,(BF100-BF101),BF100&lt;=1,(BF100))</f>
        <v>-68</v>
      </c>
      <c r="BK100" s="105">
        <f t="shared" si="64"/>
        <v>0</v>
      </c>
      <c r="BL100" s="175">
        <f t="shared" si="65"/>
        <v>-68</v>
      </c>
      <c r="BM100" s="105">
        <f t="shared" si="66"/>
        <v>0</v>
      </c>
      <c r="BN100" s="5" cm="1">
        <f t="array" ref="BN100">+_xlfn.IFS(BL100&gt;1,(BL100-BL101),BL100&lt;=1,(BL100))</f>
        <v>-68</v>
      </c>
      <c r="BO100" s="105">
        <f t="shared" si="67"/>
        <v>0</v>
      </c>
      <c r="BP100" s="5" cm="1">
        <f t="array" ref="BP100">+_xlfn.IFS(BL100&gt;1,(BL100-BL101),BL100&lt;=1,(BL100))</f>
        <v>-68</v>
      </c>
      <c r="BQ100" s="105">
        <f t="shared" si="68"/>
        <v>0</v>
      </c>
    </row>
    <row r="101" spans="1:69" x14ac:dyDescent="0.35">
      <c r="A101" s="475">
        <v>90</v>
      </c>
      <c r="B101" s="88">
        <v>89</v>
      </c>
      <c r="C101" s="438"/>
      <c r="D101" s="434">
        <f t="shared" si="69"/>
        <v>0</v>
      </c>
      <c r="E101" s="5">
        <f t="shared" si="37"/>
        <v>0</v>
      </c>
      <c r="F101" s="352">
        <f t="shared" si="38"/>
        <v>0</v>
      </c>
      <c r="G101" s="5"/>
      <c r="H101" s="234">
        <f t="shared" si="36"/>
        <v>-69</v>
      </c>
      <c r="I101" s="105">
        <f t="shared" si="70"/>
        <v>0</v>
      </c>
      <c r="J101" s="5" cm="1">
        <f t="array" ref="J101">+_xlfn.IFS(H101&gt;1,(H101-H102),H101&lt;=1,(H101))</f>
        <v>-69</v>
      </c>
      <c r="K101" s="105">
        <f t="shared" si="39"/>
        <v>0</v>
      </c>
      <c r="L101" s="5" cm="1">
        <f t="array" ref="L101">+_xlfn.IFS(H101&gt;1,(H101-H102),H101&lt;=1,(H101))</f>
        <v>-69</v>
      </c>
      <c r="M101" s="105">
        <f t="shared" si="40"/>
        <v>0</v>
      </c>
      <c r="O101" s="1"/>
      <c r="P101" s="1"/>
      <c r="T101" s="175">
        <f t="shared" si="41"/>
        <v>-69</v>
      </c>
      <c r="U101" s="105">
        <f t="shared" si="42"/>
        <v>0</v>
      </c>
      <c r="V101" s="5" cm="1">
        <f t="array" ref="V101">+_xlfn.IFS(T101&gt;1,(T101-T102),T101&lt;=1,(T101))</f>
        <v>-69</v>
      </c>
      <c r="W101" s="105">
        <f t="shared" si="43"/>
        <v>0</v>
      </c>
      <c r="X101" s="5" cm="1">
        <f t="array" ref="X101">+_xlfn.IFS(T101&gt;1,(T101-T102),T101&lt;=1,(T101))</f>
        <v>-69</v>
      </c>
      <c r="Y101" s="105">
        <f t="shared" si="44"/>
        <v>0</v>
      </c>
      <c r="Z101" s="175">
        <f t="shared" si="45"/>
        <v>-69</v>
      </c>
      <c r="AA101" s="105">
        <f t="shared" si="46"/>
        <v>0</v>
      </c>
      <c r="AB101" s="5" cm="1">
        <f t="array" ref="AB101">+_xlfn.IFS(Z101&gt;1,(Z101-Z102),Z101&lt;=1,(Z101))</f>
        <v>-69</v>
      </c>
      <c r="AC101" s="105">
        <f t="shared" si="47"/>
        <v>0</v>
      </c>
      <c r="AD101" s="5" cm="1">
        <f t="array" ref="AD101">+_xlfn.IFS(Z101&gt;1,(Z101-Z102),Z101&lt;=1,(Z101))</f>
        <v>-69</v>
      </c>
      <c r="AE101" s="105">
        <f t="shared" si="48"/>
        <v>0</v>
      </c>
      <c r="AF101" s="175">
        <f t="shared" si="49"/>
        <v>-69</v>
      </c>
      <c r="AG101" s="105">
        <f t="shared" si="50"/>
        <v>0</v>
      </c>
      <c r="AH101" s="5" cm="1">
        <f t="array" ref="AH101">+_xlfn.IFS(AF101&gt;1,(AF101-AF102),AF101&lt;=1,(AF101))</f>
        <v>-69</v>
      </c>
      <c r="AI101" s="105">
        <f t="shared" si="51"/>
        <v>0</v>
      </c>
      <c r="AJ101" s="5" cm="1">
        <f t="array" ref="AJ101">+_xlfn.IFS(AF101&gt;1,(AF101-AF102),AF101&lt;=1,(AF101))</f>
        <v>-69</v>
      </c>
      <c r="AK101" s="105">
        <f t="shared" si="52"/>
        <v>0</v>
      </c>
      <c r="AO101" s="175">
        <f t="shared" si="53"/>
        <v>-69</v>
      </c>
      <c r="AP101" s="245">
        <f t="shared" si="54"/>
        <v>0</v>
      </c>
      <c r="AQ101" s="5" cm="1">
        <f t="array" ref="AQ101">+_xlfn.IFS(AO101&gt;1,(AO101-AO102),AO101&lt;=1,(AO101))</f>
        <v>-69</v>
      </c>
      <c r="AR101" s="105">
        <f t="shared" si="55"/>
        <v>0</v>
      </c>
      <c r="AS101" s="5" cm="1">
        <f t="array" ref="AS101">+_xlfn.IFS(AO101&gt;1,(AO101-AO102),AO101&lt;=1,(AO101))</f>
        <v>-69</v>
      </c>
      <c r="AT101" s="105">
        <f t="shared" si="56"/>
        <v>0</v>
      </c>
      <c r="AU101" s="175"/>
      <c r="AV101" s="105"/>
      <c r="AW101" s="5"/>
      <c r="AX101" s="5"/>
      <c r="AY101" s="5"/>
      <c r="AZ101" s="175">
        <f t="shared" si="57"/>
        <v>-69</v>
      </c>
      <c r="BA101" s="105">
        <f t="shared" si="58"/>
        <v>0</v>
      </c>
      <c r="BB101" s="5" cm="1">
        <f t="array" ref="BB101">+_xlfn.IFS(AZ101&gt;1,(AZ101-AZ102),AZ101&lt;=1,(AZ101))</f>
        <v>-69</v>
      </c>
      <c r="BC101" s="105">
        <f t="shared" si="59"/>
        <v>0</v>
      </c>
      <c r="BD101" s="5" cm="1">
        <f t="array" ref="BD101">+_xlfn.IFS(AZ101&gt;1,(AZ101-AZ102),AZ101&lt;=1,(AZ101))</f>
        <v>-69</v>
      </c>
      <c r="BE101" s="105">
        <f t="shared" si="60"/>
        <v>0</v>
      </c>
      <c r="BF101" s="175">
        <f t="shared" si="61"/>
        <v>-69</v>
      </c>
      <c r="BG101" s="105">
        <f t="shared" si="62"/>
        <v>0</v>
      </c>
      <c r="BH101" s="5" cm="1">
        <f t="array" ref="BH101">+_xlfn.IFS(BF101&gt;1,(BF101-BF102),BF101&lt;=1,(BF101))</f>
        <v>-69</v>
      </c>
      <c r="BI101" s="105">
        <f t="shared" si="63"/>
        <v>0</v>
      </c>
      <c r="BJ101" s="5" cm="1">
        <f t="array" ref="BJ101">+_xlfn.IFS(BF101&gt;1,(BF101-BF102),BF101&lt;=1,(BF101))</f>
        <v>-69</v>
      </c>
      <c r="BK101" s="105">
        <f t="shared" si="64"/>
        <v>0</v>
      </c>
      <c r="BL101" s="175">
        <f t="shared" si="65"/>
        <v>-69</v>
      </c>
      <c r="BM101" s="105">
        <f t="shared" si="66"/>
        <v>0</v>
      </c>
      <c r="BN101" s="5" cm="1">
        <f t="array" ref="BN101">+_xlfn.IFS(BL101&gt;1,(BL101-BL102),BL101&lt;=1,(BL101))</f>
        <v>-69</v>
      </c>
      <c r="BO101" s="105">
        <f t="shared" si="67"/>
        <v>0</v>
      </c>
      <c r="BP101" s="5" cm="1">
        <f t="array" ref="BP101">+_xlfn.IFS(BL101&gt;1,(BL101-BL102),BL101&lt;=1,(BL101))</f>
        <v>-69</v>
      </c>
      <c r="BQ101" s="105">
        <f t="shared" si="68"/>
        <v>0</v>
      </c>
    </row>
    <row r="102" spans="1:69" x14ac:dyDescent="0.35">
      <c r="A102" s="79">
        <v>91</v>
      </c>
      <c r="B102" s="88">
        <v>90</v>
      </c>
      <c r="C102" s="438"/>
      <c r="D102" s="434">
        <f t="shared" si="69"/>
        <v>0</v>
      </c>
      <c r="E102" s="5">
        <f t="shared" si="37"/>
        <v>0</v>
      </c>
      <c r="F102" s="352">
        <f t="shared" si="38"/>
        <v>0</v>
      </c>
      <c r="G102" s="5"/>
      <c r="H102" s="234">
        <f t="shared" si="36"/>
        <v>-70</v>
      </c>
      <c r="I102" s="105">
        <f t="shared" si="70"/>
        <v>0</v>
      </c>
      <c r="J102" s="5" cm="1">
        <f t="array" ref="J102">+_xlfn.IFS(H102&gt;1,(H102-H103),H102&lt;=1,(H102))</f>
        <v>-70</v>
      </c>
      <c r="K102" s="105">
        <f t="shared" si="39"/>
        <v>0</v>
      </c>
      <c r="L102" s="5" cm="1">
        <f t="array" ref="L102">+_xlfn.IFS(H102&gt;1,(H102-H103),H102&lt;=1,(H102))</f>
        <v>-70</v>
      </c>
      <c r="M102" s="105">
        <f t="shared" si="40"/>
        <v>0</v>
      </c>
      <c r="O102" s="1"/>
      <c r="P102" s="1"/>
      <c r="T102" s="175">
        <f t="shared" si="41"/>
        <v>-70</v>
      </c>
      <c r="U102" s="105">
        <f t="shared" si="42"/>
        <v>0</v>
      </c>
      <c r="V102" s="5" cm="1">
        <f t="array" ref="V102">+_xlfn.IFS(T102&gt;1,(T102-T103),T102&lt;=1,(T102))</f>
        <v>-70</v>
      </c>
      <c r="W102" s="105">
        <f t="shared" si="43"/>
        <v>0</v>
      </c>
      <c r="X102" s="5" cm="1">
        <f t="array" ref="X102">+_xlfn.IFS(T102&gt;1,(T102-T103),T102&lt;=1,(T102))</f>
        <v>-70</v>
      </c>
      <c r="Y102" s="105">
        <f t="shared" si="44"/>
        <v>0</v>
      </c>
      <c r="Z102" s="175">
        <f t="shared" si="45"/>
        <v>-70</v>
      </c>
      <c r="AA102" s="105">
        <f t="shared" si="46"/>
        <v>0</v>
      </c>
      <c r="AB102" s="5" cm="1">
        <f t="array" ref="AB102">+_xlfn.IFS(Z102&gt;1,(Z102-Z103),Z102&lt;=1,(Z102))</f>
        <v>-70</v>
      </c>
      <c r="AC102" s="105">
        <f t="shared" si="47"/>
        <v>0</v>
      </c>
      <c r="AD102" s="5" cm="1">
        <f t="array" ref="AD102">+_xlfn.IFS(Z102&gt;1,(Z102-Z103),Z102&lt;=1,(Z102))</f>
        <v>-70</v>
      </c>
      <c r="AE102" s="105">
        <f t="shared" si="48"/>
        <v>0</v>
      </c>
      <c r="AF102" s="175">
        <f t="shared" si="49"/>
        <v>-70</v>
      </c>
      <c r="AG102" s="105">
        <f t="shared" si="50"/>
        <v>0</v>
      </c>
      <c r="AH102" s="5" cm="1">
        <f t="array" ref="AH102">+_xlfn.IFS(AF102&gt;1,(AF102-AF103),AF102&lt;=1,(AF102))</f>
        <v>-70</v>
      </c>
      <c r="AI102" s="105">
        <f t="shared" si="51"/>
        <v>0</v>
      </c>
      <c r="AJ102" s="5" cm="1">
        <f t="array" ref="AJ102">+_xlfn.IFS(AF102&gt;1,(AF102-AF103),AF102&lt;=1,(AF102))</f>
        <v>-70</v>
      </c>
      <c r="AK102" s="105">
        <f t="shared" si="52"/>
        <v>0</v>
      </c>
      <c r="AO102" s="175">
        <f t="shared" si="53"/>
        <v>-70</v>
      </c>
      <c r="AP102" s="245">
        <f t="shared" si="54"/>
        <v>0</v>
      </c>
      <c r="AQ102" s="5" cm="1">
        <f t="array" ref="AQ102">+_xlfn.IFS(AO102&gt;1,(AO102-AO103),AO102&lt;=1,(AO102))</f>
        <v>-70</v>
      </c>
      <c r="AR102" s="105">
        <f t="shared" si="55"/>
        <v>0</v>
      </c>
      <c r="AS102" s="5" cm="1">
        <f t="array" ref="AS102">+_xlfn.IFS(AO102&gt;1,(AO102-AO103),AO102&lt;=1,(AO102))</f>
        <v>-70</v>
      </c>
      <c r="AT102" s="105">
        <f t="shared" si="56"/>
        <v>0</v>
      </c>
      <c r="AU102" s="175"/>
      <c r="AV102" s="105"/>
      <c r="AW102" s="5"/>
      <c r="AX102" s="5"/>
      <c r="AY102" s="5"/>
      <c r="AZ102" s="175">
        <f t="shared" si="57"/>
        <v>-70</v>
      </c>
      <c r="BA102" s="105">
        <f t="shared" si="58"/>
        <v>0</v>
      </c>
      <c r="BB102" s="5" cm="1">
        <f t="array" ref="BB102">+_xlfn.IFS(AZ102&gt;1,(AZ102-AZ103),AZ102&lt;=1,(AZ102))</f>
        <v>-70</v>
      </c>
      <c r="BC102" s="105">
        <f t="shared" si="59"/>
        <v>0</v>
      </c>
      <c r="BD102" s="5" cm="1">
        <f t="array" ref="BD102">+_xlfn.IFS(AZ102&gt;1,(AZ102-AZ103),AZ102&lt;=1,(AZ102))</f>
        <v>-70</v>
      </c>
      <c r="BE102" s="105">
        <f t="shared" si="60"/>
        <v>0</v>
      </c>
      <c r="BF102" s="175">
        <f t="shared" si="61"/>
        <v>-70</v>
      </c>
      <c r="BG102" s="105">
        <f t="shared" si="62"/>
        <v>0</v>
      </c>
      <c r="BH102" s="5" cm="1">
        <f t="array" ref="BH102">+_xlfn.IFS(BF102&gt;1,(BF102-BF103),BF102&lt;=1,(BF102))</f>
        <v>-70</v>
      </c>
      <c r="BI102" s="105">
        <f t="shared" si="63"/>
        <v>0</v>
      </c>
      <c r="BJ102" s="5" cm="1">
        <f t="array" ref="BJ102">+_xlfn.IFS(BF102&gt;1,(BF102-BF103),BF102&lt;=1,(BF102))</f>
        <v>-70</v>
      </c>
      <c r="BK102" s="105">
        <f t="shared" si="64"/>
        <v>0</v>
      </c>
      <c r="BL102" s="175">
        <f t="shared" si="65"/>
        <v>-70</v>
      </c>
      <c r="BM102" s="105">
        <f t="shared" si="66"/>
        <v>0</v>
      </c>
      <c r="BN102" s="5" cm="1">
        <f t="array" ref="BN102">+_xlfn.IFS(BL102&gt;1,(BL102-BL103),BL102&lt;=1,(BL102))</f>
        <v>-70</v>
      </c>
      <c r="BO102" s="105">
        <f t="shared" si="67"/>
        <v>0</v>
      </c>
      <c r="BP102" s="5" cm="1">
        <f t="array" ref="BP102">+_xlfn.IFS(BL102&gt;1,(BL102-BL103),BL102&lt;=1,(BL102))</f>
        <v>-70</v>
      </c>
      <c r="BQ102" s="105">
        <f t="shared" si="68"/>
        <v>0</v>
      </c>
    </row>
    <row r="103" spans="1:69" x14ac:dyDescent="0.35">
      <c r="A103" s="79">
        <v>92</v>
      </c>
      <c r="B103" s="88">
        <v>91</v>
      </c>
      <c r="C103" s="438"/>
      <c r="D103" s="434">
        <f t="shared" si="69"/>
        <v>0</v>
      </c>
      <c r="E103" s="5">
        <f t="shared" si="37"/>
        <v>0</v>
      </c>
      <c r="F103" s="352">
        <f t="shared" si="38"/>
        <v>0</v>
      </c>
      <c r="G103" s="5"/>
      <c r="H103" s="234">
        <f t="shared" si="36"/>
        <v>-71</v>
      </c>
      <c r="I103" s="105">
        <f t="shared" si="70"/>
        <v>0</v>
      </c>
      <c r="J103" s="5" cm="1">
        <f t="array" ref="J103">+_xlfn.IFS(H103&gt;1,(H103-H104),H103&lt;=1,(H103))</f>
        <v>-71</v>
      </c>
      <c r="K103" s="105">
        <f t="shared" si="39"/>
        <v>0</v>
      </c>
      <c r="L103" s="5" cm="1">
        <f t="array" ref="L103">+_xlfn.IFS(H103&gt;1,(H103-H104),H103&lt;=1,(H103))</f>
        <v>-71</v>
      </c>
      <c r="M103" s="105">
        <f t="shared" si="40"/>
        <v>0</v>
      </c>
      <c r="O103" s="1"/>
      <c r="P103" s="1"/>
      <c r="T103" s="175">
        <f t="shared" si="41"/>
        <v>-71</v>
      </c>
      <c r="U103" s="105">
        <f t="shared" si="42"/>
        <v>0</v>
      </c>
      <c r="V103" s="5" cm="1">
        <f t="array" ref="V103">+_xlfn.IFS(T103&gt;1,(T103-T104),T103&lt;=1,(T103))</f>
        <v>-71</v>
      </c>
      <c r="W103" s="105">
        <f t="shared" si="43"/>
        <v>0</v>
      </c>
      <c r="X103" s="5" cm="1">
        <f t="array" ref="X103">+_xlfn.IFS(T103&gt;1,(T103-T104),T103&lt;=1,(T103))</f>
        <v>-71</v>
      </c>
      <c r="Y103" s="105">
        <f t="shared" si="44"/>
        <v>0</v>
      </c>
      <c r="Z103" s="175">
        <f t="shared" si="45"/>
        <v>-71</v>
      </c>
      <c r="AA103" s="105">
        <f t="shared" si="46"/>
        <v>0</v>
      </c>
      <c r="AB103" s="5" cm="1">
        <f t="array" ref="AB103">+_xlfn.IFS(Z103&gt;1,(Z103-Z104),Z103&lt;=1,(Z103))</f>
        <v>-71</v>
      </c>
      <c r="AC103" s="105">
        <f t="shared" si="47"/>
        <v>0</v>
      </c>
      <c r="AD103" s="5" cm="1">
        <f t="array" ref="AD103">+_xlfn.IFS(Z103&gt;1,(Z103-Z104),Z103&lt;=1,(Z103))</f>
        <v>-71</v>
      </c>
      <c r="AE103" s="105">
        <f t="shared" si="48"/>
        <v>0</v>
      </c>
      <c r="AF103" s="175">
        <f t="shared" si="49"/>
        <v>-71</v>
      </c>
      <c r="AG103" s="105">
        <f t="shared" si="50"/>
        <v>0</v>
      </c>
      <c r="AH103" s="5" cm="1">
        <f t="array" ref="AH103">+_xlfn.IFS(AF103&gt;1,(AF103-AF104),AF103&lt;=1,(AF103))</f>
        <v>-71</v>
      </c>
      <c r="AI103" s="105">
        <f t="shared" si="51"/>
        <v>0</v>
      </c>
      <c r="AJ103" s="5" cm="1">
        <f t="array" ref="AJ103">+_xlfn.IFS(AF103&gt;1,(AF103-AF104),AF103&lt;=1,(AF103))</f>
        <v>-71</v>
      </c>
      <c r="AK103" s="105">
        <f t="shared" si="52"/>
        <v>0</v>
      </c>
      <c r="AO103" s="175">
        <f t="shared" si="53"/>
        <v>-71</v>
      </c>
      <c r="AP103" s="245">
        <f t="shared" si="54"/>
        <v>0</v>
      </c>
      <c r="AQ103" s="5" cm="1">
        <f t="array" ref="AQ103">+_xlfn.IFS(AO103&gt;1,(AO103-AO104),AO103&lt;=1,(AO103))</f>
        <v>-71</v>
      </c>
      <c r="AR103" s="105">
        <f t="shared" si="55"/>
        <v>0</v>
      </c>
      <c r="AS103" s="5" cm="1">
        <f t="array" ref="AS103">+_xlfn.IFS(AO103&gt;1,(AO103-AO104),AO103&lt;=1,(AO103))</f>
        <v>-71</v>
      </c>
      <c r="AT103" s="105">
        <f t="shared" si="56"/>
        <v>0</v>
      </c>
      <c r="AU103" s="175"/>
      <c r="AV103" s="105"/>
      <c r="AW103" s="5"/>
      <c r="AX103" s="5"/>
      <c r="AY103" s="5"/>
      <c r="AZ103" s="175">
        <f t="shared" si="57"/>
        <v>-71</v>
      </c>
      <c r="BA103" s="105">
        <f t="shared" si="58"/>
        <v>0</v>
      </c>
      <c r="BB103" s="5" cm="1">
        <f t="array" ref="BB103">+_xlfn.IFS(AZ103&gt;1,(AZ103-AZ104),AZ103&lt;=1,(AZ103))</f>
        <v>-71</v>
      </c>
      <c r="BC103" s="105">
        <f t="shared" si="59"/>
        <v>0</v>
      </c>
      <c r="BD103" s="5" cm="1">
        <f t="array" ref="BD103">+_xlfn.IFS(AZ103&gt;1,(AZ103-AZ104),AZ103&lt;=1,(AZ103))</f>
        <v>-71</v>
      </c>
      <c r="BE103" s="105">
        <f t="shared" si="60"/>
        <v>0</v>
      </c>
      <c r="BF103" s="175">
        <f t="shared" si="61"/>
        <v>-71</v>
      </c>
      <c r="BG103" s="105">
        <f t="shared" si="62"/>
        <v>0</v>
      </c>
      <c r="BH103" s="5" cm="1">
        <f t="array" ref="BH103">+_xlfn.IFS(BF103&gt;1,(BF103-BF104),BF103&lt;=1,(BF103))</f>
        <v>-71</v>
      </c>
      <c r="BI103" s="105">
        <f t="shared" si="63"/>
        <v>0</v>
      </c>
      <c r="BJ103" s="5" cm="1">
        <f t="array" ref="BJ103">+_xlfn.IFS(BF103&gt;1,(BF103-BF104),BF103&lt;=1,(BF103))</f>
        <v>-71</v>
      </c>
      <c r="BK103" s="105">
        <f t="shared" si="64"/>
        <v>0</v>
      </c>
      <c r="BL103" s="175">
        <f t="shared" si="65"/>
        <v>-71</v>
      </c>
      <c r="BM103" s="105">
        <f t="shared" si="66"/>
        <v>0</v>
      </c>
      <c r="BN103" s="5" cm="1">
        <f t="array" ref="BN103">+_xlfn.IFS(BL103&gt;1,(BL103-BL104),BL103&lt;=1,(BL103))</f>
        <v>-71</v>
      </c>
      <c r="BO103" s="105">
        <f t="shared" si="67"/>
        <v>0</v>
      </c>
      <c r="BP103" s="5" cm="1">
        <f t="array" ref="BP103">+_xlfn.IFS(BL103&gt;1,(BL103-BL104),BL103&lt;=1,(BL103))</f>
        <v>-71</v>
      </c>
      <c r="BQ103" s="105">
        <f t="shared" si="68"/>
        <v>0</v>
      </c>
    </row>
    <row r="104" spans="1:69" x14ac:dyDescent="0.35">
      <c r="A104" s="475">
        <v>93</v>
      </c>
      <c r="B104" s="88">
        <v>92</v>
      </c>
      <c r="C104" s="438"/>
      <c r="D104" s="434">
        <f t="shared" si="69"/>
        <v>0</v>
      </c>
      <c r="E104" s="5">
        <f t="shared" si="37"/>
        <v>0</v>
      </c>
      <c r="F104" s="352">
        <f t="shared" si="38"/>
        <v>0</v>
      </c>
      <c r="G104" s="5"/>
      <c r="H104" s="234">
        <f t="shared" si="36"/>
        <v>-72</v>
      </c>
      <c r="I104" s="105">
        <f t="shared" si="70"/>
        <v>0</v>
      </c>
      <c r="J104" s="5" cm="1">
        <f t="array" ref="J104">+_xlfn.IFS(H104&gt;1,(H104-H105),H104&lt;=1,(H104))</f>
        <v>-72</v>
      </c>
      <c r="K104" s="105">
        <f t="shared" si="39"/>
        <v>0</v>
      </c>
      <c r="L104" s="5" cm="1">
        <f t="array" ref="L104">+_xlfn.IFS(H104&gt;1,(H104-H105),H104&lt;=1,(H104))</f>
        <v>-72</v>
      </c>
      <c r="M104" s="105">
        <f t="shared" si="40"/>
        <v>0</v>
      </c>
      <c r="O104" s="1"/>
      <c r="P104" s="1"/>
      <c r="T104" s="175">
        <f t="shared" si="41"/>
        <v>-72</v>
      </c>
      <c r="U104" s="105">
        <f t="shared" si="42"/>
        <v>0</v>
      </c>
      <c r="V104" s="5" cm="1">
        <f t="array" ref="V104">+_xlfn.IFS(T104&gt;1,(T104-T105),T104&lt;=1,(T104))</f>
        <v>-72</v>
      </c>
      <c r="W104" s="105">
        <f t="shared" si="43"/>
        <v>0</v>
      </c>
      <c r="X104" s="5" cm="1">
        <f t="array" ref="X104">+_xlfn.IFS(T104&gt;1,(T104-T105),T104&lt;=1,(T104))</f>
        <v>-72</v>
      </c>
      <c r="Y104" s="105">
        <f t="shared" si="44"/>
        <v>0</v>
      </c>
      <c r="Z104" s="175">
        <f t="shared" si="45"/>
        <v>-72</v>
      </c>
      <c r="AA104" s="105">
        <f t="shared" si="46"/>
        <v>0</v>
      </c>
      <c r="AB104" s="5" cm="1">
        <f t="array" ref="AB104">+_xlfn.IFS(Z104&gt;1,(Z104-Z105),Z104&lt;=1,(Z104))</f>
        <v>-72</v>
      </c>
      <c r="AC104" s="105">
        <f t="shared" si="47"/>
        <v>0</v>
      </c>
      <c r="AD104" s="5" cm="1">
        <f t="array" ref="AD104">+_xlfn.IFS(Z104&gt;1,(Z104-Z105),Z104&lt;=1,(Z104))</f>
        <v>-72</v>
      </c>
      <c r="AE104" s="105">
        <f t="shared" si="48"/>
        <v>0</v>
      </c>
      <c r="AF104" s="175">
        <f t="shared" si="49"/>
        <v>-72</v>
      </c>
      <c r="AG104" s="105">
        <f t="shared" si="50"/>
        <v>0</v>
      </c>
      <c r="AH104" s="5" cm="1">
        <f t="array" ref="AH104">+_xlfn.IFS(AF104&gt;1,(AF104-AF105),AF104&lt;=1,(AF104))</f>
        <v>-72</v>
      </c>
      <c r="AI104" s="105">
        <f t="shared" si="51"/>
        <v>0</v>
      </c>
      <c r="AJ104" s="5" cm="1">
        <f t="array" ref="AJ104">+_xlfn.IFS(AF104&gt;1,(AF104-AF105),AF104&lt;=1,(AF104))</f>
        <v>-72</v>
      </c>
      <c r="AK104" s="105">
        <f t="shared" si="52"/>
        <v>0</v>
      </c>
      <c r="AO104" s="175">
        <f t="shared" si="53"/>
        <v>-72</v>
      </c>
      <c r="AP104" s="245">
        <f t="shared" si="54"/>
        <v>0</v>
      </c>
      <c r="AQ104" s="5" cm="1">
        <f t="array" ref="AQ104">+_xlfn.IFS(AO104&gt;1,(AO104-AO105),AO104&lt;=1,(AO104))</f>
        <v>-72</v>
      </c>
      <c r="AR104" s="105">
        <f t="shared" si="55"/>
        <v>0</v>
      </c>
      <c r="AS104" s="5" cm="1">
        <f t="array" ref="AS104">+_xlfn.IFS(AO104&gt;1,(AO104-AO105),AO104&lt;=1,(AO104))</f>
        <v>-72</v>
      </c>
      <c r="AT104" s="105">
        <f t="shared" si="56"/>
        <v>0</v>
      </c>
      <c r="AU104" s="175"/>
      <c r="AV104" s="105"/>
      <c r="AW104" s="5"/>
      <c r="AX104" s="5"/>
      <c r="AY104" s="5"/>
      <c r="AZ104" s="175">
        <f t="shared" si="57"/>
        <v>-72</v>
      </c>
      <c r="BA104" s="105">
        <f t="shared" si="58"/>
        <v>0</v>
      </c>
      <c r="BB104" s="5" cm="1">
        <f t="array" ref="BB104">+_xlfn.IFS(AZ104&gt;1,(AZ104-AZ105),AZ104&lt;=1,(AZ104))</f>
        <v>-72</v>
      </c>
      <c r="BC104" s="105">
        <f t="shared" si="59"/>
        <v>0</v>
      </c>
      <c r="BD104" s="5" cm="1">
        <f t="array" ref="BD104">+_xlfn.IFS(AZ104&gt;1,(AZ104-AZ105),AZ104&lt;=1,(AZ104))</f>
        <v>-72</v>
      </c>
      <c r="BE104" s="105">
        <f t="shared" si="60"/>
        <v>0</v>
      </c>
      <c r="BF104" s="175">
        <f t="shared" si="61"/>
        <v>-72</v>
      </c>
      <c r="BG104" s="105">
        <f t="shared" si="62"/>
        <v>0</v>
      </c>
      <c r="BH104" s="5" cm="1">
        <f t="array" ref="BH104">+_xlfn.IFS(BF104&gt;1,(BF104-BF105),BF104&lt;=1,(BF104))</f>
        <v>-72</v>
      </c>
      <c r="BI104" s="105">
        <f t="shared" si="63"/>
        <v>0</v>
      </c>
      <c r="BJ104" s="5" cm="1">
        <f t="array" ref="BJ104">+_xlfn.IFS(BF104&gt;1,(BF104-BF105),BF104&lt;=1,(BF104))</f>
        <v>-72</v>
      </c>
      <c r="BK104" s="105">
        <f t="shared" si="64"/>
        <v>0</v>
      </c>
      <c r="BL104" s="175">
        <f t="shared" si="65"/>
        <v>-72</v>
      </c>
      <c r="BM104" s="105">
        <f t="shared" si="66"/>
        <v>0</v>
      </c>
      <c r="BN104" s="5" cm="1">
        <f t="array" ref="BN104">+_xlfn.IFS(BL104&gt;1,(BL104-BL105),BL104&lt;=1,(BL104))</f>
        <v>-72</v>
      </c>
      <c r="BO104" s="105">
        <f t="shared" si="67"/>
        <v>0</v>
      </c>
      <c r="BP104" s="5" cm="1">
        <f t="array" ref="BP104">+_xlfn.IFS(BL104&gt;1,(BL104-BL105),BL104&lt;=1,(BL104))</f>
        <v>-72</v>
      </c>
      <c r="BQ104" s="105">
        <f t="shared" si="68"/>
        <v>0</v>
      </c>
    </row>
    <row r="105" spans="1:69" x14ac:dyDescent="0.35">
      <c r="A105" s="79">
        <v>94</v>
      </c>
      <c r="B105" s="274">
        <v>93</v>
      </c>
      <c r="C105" s="438"/>
      <c r="D105" s="434">
        <f t="shared" si="69"/>
        <v>0</v>
      </c>
      <c r="E105" s="5">
        <f t="shared" si="37"/>
        <v>0</v>
      </c>
      <c r="F105" s="352">
        <f t="shared" si="38"/>
        <v>0</v>
      </c>
      <c r="G105" s="5"/>
      <c r="H105" s="234">
        <f t="shared" si="36"/>
        <v>-73</v>
      </c>
      <c r="I105" s="105">
        <f t="shared" si="70"/>
        <v>0</v>
      </c>
      <c r="J105" s="5" cm="1">
        <f t="array" ref="J105">+_xlfn.IFS(H105&gt;1,(H105-H106),H105&lt;=1,(H105))</f>
        <v>-73</v>
      </c>
      <c r="K105" s="105">
        <f t="shared" si="39"/>
        <v>0</v>
      </c>
      <c r="L105" s="5" cm="1">
        <f t="array" ref="L105">+_xlfn.IFS(H105&gt;1,(H105-H106),H105&lt;=1,(H105))</f>
        <v>-73</v>
      </c>
      <c r="M105" s="105">
        <f t="shared" si="40"/>
        <v>0</v>
      </c>
      <c r="O105" s="1"/>
      <c r="P105" s="1"/>
      <c r="T105" s="175">
        <f t="shared" si="41"/>
        <v>-73</v>
      </c>
      <c r="U105" s="105">
        <f t="shared" si="42"/>
        <v>0</v>
      </c>
      <c r="V105" s="5" cm="1">
        <f t="array" ref="V105">+_xlfn.IFS(T105&gt;1,(T105-T106),T105&lt;=1,(T105))</f>
        <v>-73</v>
      </c>
      <c r="W105" s="105">
        <f t="shared" si="43"/>
        <v>0</v>
      </c>
      <c r="X105" s="5" cm="1">
        <f t="array" ref="X105">+_xlfn.IFS(T105&gt;1,(T105-T106),T105&lt;=1,(T105))</f>
        <v>-73</v>
      </c>
      <c r="Y105" s="105">
        <f t="shared" si="44"/>
        <v>0</v>
      </c>
      <c r="Z105" s="175">
        <f t="shared" si="45"/>
        <v>-73</v>
      </c>
      <c r="AA105" s="105">
        <f t="shared" si="46"/>
        <v>0</v>
      </c>
      <c r="AB105" s="5" cm="1">
        <f t="array" ref="AB105">+_xlfn.IFS(Z105&gt;1,(Z105-Z106),Z105&lt;=1,(Z105))</f>
        <v>-73</v>
      </c>
      <c r="AC105" s="105">
        <f t="shared" si="47"/>
        <v>0</v>
      </c>
      <c r="AD105" s="5" cm="1">
        <f t="array" ref="AD105">+_xlfn.IFS(Z105&gt;1,(Z105-Z106),Z105&lt;=1,(Z105))</f>
        <v>-73</v>
      </c>
      <c r="AE105" s="105">
        <f t="shared" si="48"/>
        <v>0</v>
      </c>
      <c r="AF105" s="175">
        <f t="shared" si="49"/>
        <v>-73</v>
      </c>
      <c r="AG105" s="105">
        <f t="shared" si="50"/>
        <v>0</v>
      </c>
      <c r="AH105" s="5" cm="1">
        <f t="array" ref="AH105">+_xlfn.IFS(AF105&gt;1,(AF105-AF106),AF105&lt;=1,(AF105))</f>
        <v>-73</v>
      </c>
      <c r="AI105" s="105">
        <f t="shared" si="51"/>
        <v>0</v>
      </c>
      <c r="AJ105" s="5" cm="1">
        <f t="array" ref="AJ105">+_xlfn.IFS(AF105&gt;1,(AF105-AF106),AF105&lt;=1,(AF105))</f>
        <v>-73</v>
      </c>
      <c r="AK105" s="105">
        <f t="shared" si="52"/>
        <v>0</v>
      </c>
      <c r="AO105" s="175">
        <f t="shared" si="53"/>
        <v>-73</v>
      </c>
      <c r="AP105" s="245">
        <f t="shared" si="54"/>
        <v>0</v>
      </c>
      <c r="AQ105" s="5" cm="1">
        <f t="array" ref="AQ105">+_xlfn.IFS(AO105&gt;1,(AO105-AO106),AO105&lt;=1,(AO105))</f>
        <v>-73</v>
      </c>
      <c r="AR105" s="105">
        <f t="shared" si="55"/>
        <v>0</v>
      </c>
      <c r="AS105" s="5" cm="1">
        <f t="array" ref="AS105">+_xlfn.IFS(AO105&gt;1,(AO105-AO106),AO105&lt;=1,(AO105))</f>
        <v>-73</v>
      </c>
      <c r="AT105" s="105">
        <f t="shared" si="56"/>
        <v>0</v>
      </c>
      <c r="AU105" s="175"/>
      <c r="AV105" s="105"/>
      <c r="AW105" s="5"/>
      <c r="AX105" s="5"/>
      <c r="AY105" s="5"/>
      <c r="AZ105" s="175">
        <f t="shared" si="57"/>
        <v>-73</v>
      </c>
      <c r="BA105" s="105">
        <f t="shared" si="58"/>
        <v>0</v>
      </c>
      <c r="BB105" s="5" cm="1">
        <f t="array" ref="BB105">+_xlfn.IFS(AZ105&gt;1,(AZ105-AZ106),AZ105&lt;=1,(AZ105))</f>
        <v>-73</v>
      </c>
      <c r="BC105" s="105">
        <f t="shared" si="59"/>
        <v>0</v>
      </c>
      <c r="BD105" s="5" cm="1">
        <f t="array" ref="BD105">+_xlfn.IFS(AZ105&gt;1,(AZ105-AZ106),AZ105&lt;=1,(AZ105))</f>
        <v>-73</v>
      </c>
      <c r="BE105" s="105">
        <f t="shared" si="60"/>
        <v>0</v>
      </c>
      <c r="BF105" s="175">
        <f t="shared" si="61"/>
        <v>-73</v>
      </c>
      <c r="BG105" s="105">
        <f t="shared" si="62"/>
        <v>0</v>
      </c>
      <c r="BH105" s="5" cm="1">
        <f t="array" ref="BH105">+_xlfn.IFS(BF105&gt;1,(BF105-BF106),BF105&lt;=1,(BF105))</f>
        <v>-73</v>
      </c>
      <c r="BI105" s="105">
        <f t="shared" si="63"/>
        <v>0</v>
      </c>
      <c r="BJ105" s="5" cm="1">
        <f t="array" ref="BJ105">+_xlfn.IFS(BF105&gt;1,(BF105-BF106),BF105&lt;=1,(BF105))</f>
        <v>-73</v>
      </c>
      <c r="BK105" s="105">
        <f t="shared" si="64"/>
        <v>0</v>
      </c>
      <c r="BL105" s="175">
        <f t="shared" si="65"/>
        <v>-73</v>
      </c>
      <c r="BM105" s="105">
        <f t="shared" si="66"/>
        <v>0</v>
      </c>
      <c r="BN105" s="5" cm="1">
        <f t="array" ref="BN105">+_xlfn.IFS(BL105&gt;1,(BL105-BL106),BL105&lt;=1,(BL105))</f>
        <v>-73</v>
      </c>
      <c r="BO105" s="105">
        <f t="shared" si="67"/>
        <v>0</v>
      </c>
      <c r="BP105" s="5" cm="1">
        <f t="array" ref="BP105">+_xlfn.IFS(BL105&gt;1,(BL105-BL106),BL105&lt;=1,(BL105))</f>
        <v>-73</v>
      </c>
      <c r="BQ105" s="105">
        <f t="shared" si="68"/>
        <v>0</v>
      </c>
    </row>
    <row r="106" spans="1:69" x14ac:dyDescent="0.35">
      <c r="A106" s="79">
        <v>95</v>
      </c>
      <c r="B106" s="275">
        <v>94</v>
      </c>
      <c r="C106" s="438"/>
      <c r="D106" s="434">
        <f t="shared" si="69"/>
        <v>0</v>
      </c>
      <c r="E106" s="5">
        <f t="shared" si="37"/>
        <v>0</v>
      </c>
      <c r="F106" s="352">
        <f t="shared" si="38"/>
        <v>0</v>
      </c>
      <c r="G106" s="5"/>
      <c r="H106" s="234">
        <f t="shared" si="36"/>
        <v>-74</v>
      </c>
      <c r="I106" s="105">
        <f t="shared" si="70"/>
        <v>0</v>
      </c>
      <c r="J106" s="5" cm="1">
        <f t="array" ref="J106">+_xlfn.IFS(H106&gt;1,(H106-H107),H106&lt;=1,(H106))</f>
        <v>-74</v>
      </c>
      <c r="K106" s="105">
        <f t="shared" si="39"/>
        <v>0</v>
      </c>
      <c r="L106" s="5" cm="1">
        <f t="array" ref="L106">+_xlfn.IFS(H106&gt;1,(H106-H107),H106&lt;=1,(H106))</f>
        <v>-74</v>
      </c>
      <c r="M106" s="105">
        <f t="shared" si="40"/>
        <v>0</v>
      </c>
      <c r="O106" s="1"/>
      <c r="P106" s="1"/>
      <c r="T106" s="175">
        <f t="shared" si="41"/>
        <v>-74</v>
      </c>
      <c r="U106" s="105">
        <f t="shared" si="42"/>
        <v>0</v>
      </c>
      <c r="V106" s="5" cm="1">
        <f t="array" ref="V106">+_xlfn.IFS(T106&gt;1,(T106-T107),T106&lt;=1,(T106))</f>
        <v>-74</v>
      </c>
      <c r="W106" s="105">
        <f t="shared" si="43"/>
        <v>0</v>
      </c>
      <c r="X106" s="5" cm="1">
        <f t="array" ref="X106">+_xlfn.IFS(T106&gt;1,(T106-T107),T106&lt;=1,(T106))</f>
        <v>-74</v>
      </c>
      <c r="Y106" s="105">
        <f t="shared" si="44"/>
        <v>0</v>
      </c>
      <c r="Z106" s="175">
        <f t="shared" si="45"/>
        <v>-74</v>
      </c>
      <c r="AA106" s="105">
        <f t="shared" si="46"/>
        <v>0</v>
      </c>
      <c r="AB106" s="5" cm="1">
        <f t="array" ref="AB106">+_xlfn.IFS(Z106&gt;1,(Z106-Z107),Z106&lt;=1,(Z106))</f>
        <v>-74</v>
      </c>
      <c r="AC106" s="105">
        <f t="shared" si="47"/>
        <v>0</v>
      </c>
      <c r="AD106" s="5" cm="1">
        <f t="array" ref="AD106">+_xlfn.IFS(Z106&gt;1,(Z106-Z107),Z106&lt;=1,(Z106))</f>
        <v>-74</v>
      </c>
      <c r="AE106" s="105">
        <f t="shared" si="48"/>
        <v>0</v>
      </c>
      <c r="AF106" s="175">
        <f t="shared" si="49"/>
        <v>-74</v>
      </c>
      <c r="AG106" s="105">
        <f t="shared" si="50"/>
        <v>0</v>
      </c>
      <c r="AH106" s="5" cm="1">
        <f t="array" ref="AH106">+_xlfn.IFS(AF106&gt;1,(AF106-AF107),AF106&lt;=1,(AF106))</f>
        <v>-74</v>
      </c>
      <c r="AI106" s="105">
        <f t="shared" si="51"/>
        <v>0</v>
      </c>
      <c r="AJ106" s="5" cm="1">
        <f t="array" ref="AJ106">+_xlfn.IFS(AF106&gt;1,(AF106-AF107),AF106&lt;=1,(AF106))</f>
        <v>-74</v>
      </c>
      <c r="AK106" s="105">
        <f t="shared" si="52"/>
        <v>0</v>
      </c>
      <c r="AO106" s="175">
        <f t="shared" si="53"/>
        <v>-74</v>
      </c>
      <c r="AP106" s="245">
        <f t="shared" si="54"/>
        <v>0</v>
      </c>
      <c r="AQ106" s="5" cm="1">
        <f t="array" ref="AQ106">+_xlfn.IFS(AO106&gt;1,(AO106-AO107),AO106&lt;=1,(AO106))</f>
        <v>-74</v>
      </c>
      <c r="AR106" s="105">
        <f t="shared" si="55"/>
        <v>0</v>
      </c>
      <c r="AS106" s="5" cm="1">
        <f t="array" ref="AS106">+_xlfn.IFS(AO106&gt;1,(AO106-AO107),AO106&lt;=1,(AO106))</f>
        <v>-74</v>
      </c>
      <c r="AT106" s="105">
        <f t="shared" si="56"/>
        <v>0</v>
      </c>
      <c r="AU106" s="175"/>
      <c r="AV106" s="105"/>
      <c r="AW106" s="5"/>
      <c r="AX106" s="5"/>
      <c r="AY106" s="5"/>
      <c r="AZ106" s="175">
        <f t="shared" si="57"/>
        <v>-74</v>
      </c>
      <c r="BA106" s="105">
        <f t="shared" si="58"/>
        <v>0</v>
      </c>
      <c r="BB106" s="5" cm="1">
        <f t="array" ref="BB106">+_xlfn.IFS(AZ106&gt;1,(AZ106-AZ107),AZ106&lt;=1,(AZ106))</f>
        <v>-74</v>
      </c>
      <c r="BC106" s="105">
        <f t="shared" si="59"/>
        <v>0</v>
      </c>
      <c r="BD106" s="5" cm="1">
        <f t="array" ref="BD106">+_xlfn.IFS(AZ106&gt;1,(AZ106-AZ107),AZ106&lt;=1,(AZ106))</f>
        <v>-74</v>
      </c>
      <c r="BE106" s="105">
        <f t="shared" si="60"/>
        <v>0</v>
      </c>
      <c r="BF106" s="175">
        <f t="shared" si="61"/>
        <v>-74</v>
      </c>
      <c r="BG106" s="105">
        <f t="shared" si="62"/>
        <v>0</v>
      </c>
      <c r="BH106" s="5" cm="1">
        <f t="array" ref="BH106">+_xlfn.IFS(BF106&gt;1,(BF106-BF107),BF106&lt;=1,(BF106))</f>
        <v>-74</v>
      </c>
      <c r="BI106" s="105">
        <f t="shared" si="63"/>
        <v>0</v>
      </c>
      <c r="BJ106" s="5" cm="1">
        <f t="array" ref="BJ106">+_xlfn.IFS(BF106&gt;1,(BF106-BF107),BF106&lt;=1,(BF106))</f>
        <v>-74</v>
      </c>
      <c r="BK106" s="105">
        <f t="shared" si="64"/>
        <v>0</v>
      </c>
      <c r="BL106" s="175">
        <f t="shared" si="65"/>
        <v>-74</v>
      </c>
      <c r="BM106" s="105">
        <f t="shared" si="66"/>
        <v>0</v>
      </c>
      <c r="BN106" s="5" cm="1">
        <f t="array" ref="BN106">+_xlfn.IFS(BL106&gt;1,(BL106-BL107),BL106&lt;=1,(BL106))</f>
        <v>-74</v>
      </c>
      <c r="BO106" s="105">
        <f t="shared" si="67"/>
        <v>0</v>
      </c>
      <c r="BP106" s="5" cm="1">
        <f t="array" ref="BP106">+_xlfn.IFS(BL106&gt;1,(BL106-BL107),BL106&lt;=1,(BL106))</f>
        <v>-74</v>
      </c>
      <c r="BQ106" s="105">
        <f t="shared" si="68"/>
        <v>0</v>
      </c>
    </row>
    <row r="107" spans="1:69" x14ac:dyDescent="0.35">
      <c r="A107" s="475">
        <v>96</v>
      </c>
      <c r="B107" s="88">
        <v>95</v>
      </c>
      <c r="C107" s="438"/>
      <c r="D107" s="434">
        <f t="shared" si="69"/>
        <v>0</v>
      </c>
      <c r="E107" s="5">
        <f t="shared" si="37"/>
        <v>0</v>
      </c>
      <c r="F107" s="352">
        <f t="shared" si="38"/>
        <v>0</v>
      </c>
      <c r="G107" s="5"/>
      <c r="H107" s="234">
        <f t="shared" si="36"/>
        <v>-75</v>
      </c>
      <c r="I107" s="105">
        <f t="shared" si="70"/>
        <v>0</v>
      </c>
      <c r="J107" s="5" cm="1">
        <f t="array" ref="J107">+_xlfn.IFS(H107&gt;1,(H107-H108),H107&lt;=1,(H107))</f>
        <v>-75</v>
      </c>
      <c r="K107" s="105">
        <f t="shared" si="39"/>
        <v>0</v>
      </c>
      <c r="L107" s="5" cm="1">
        <f t="array" ref="L107">+_xlfn.IFS(H107&gt;1,(H107-H108),H107&lt;=1,(H107))</f>
        <v>-75</v>
      </c>
      <c r="M107" s="105">
        <f t="shared" si="40"/>
        <v>0</v>
      </c>
      <c r="O107" s="1"/>
      <c r="P107" s="1"/>
      <c r="T107" s="175">
        <f t="shared" si="41"/>
        <v>-75</v>
      </c>
      <c r="U107" s="105">
        <f t="shared" si="42"/>
        <v>0</v>
      </c>
      <c r="V107" s="5" cm="1">
        <f t="array" ref="V107">+_xlfn.IFS(T107&gt;1,(T107-T108),T107&lt;=1,(T107))</f>
        <v>-75</v>
      </c>
      <c r="W107" s="105">
        <f t="shared" si="43"/>
        <v>0</v>
      </c>
      <c r="X107" s="5" cm="1">
        <f t="array" ref="X107">+_xlfn.IFS(T107&gt;1,(T107-T108),T107&lt;=1,(T107))</f>
        <v>-75</v>
      </c>
      <c r="Y107" s="105">
        <f t="shared" si="44"/>
        <v>0</v>
      </c>
      <c r="Z107" s="175">
        <f t="shared" si="45"/>
        <v>-75</v>
      </c>
      <c r="AA107" s="105">
        <f t="shared" si="46"/>
        <v>0</v>
      </c>
      <c r="AB107" s="5" cm="1">
        <f t="array" ref="AB107">+_xlfn.IFS(Z107&gt;1,(Z107-Z108),Z107&lt;=1,(Z107))</f>
        <v>-75</v>
      </c>
      <c r="AC107" s="105">
        <f t="shared" si="47"/>
        <v>0</v>
      </c>
      <c r="AD107" s="5" cm="1">
        <f t="array" ref="AD107">+_xlfn.IFS(Z107&gt;1,(Z107-Z108),Z107&lt;=1,(Z107))</f>
        <v>-75</v>
      </c>
      <c r="AE107" s="105">
        <f t="shared" si="48"/>
        <v>0</v>
      </c>
      <c r="AF107" s="175">
        <f t="shared" si="49"/>
        <v>-75</v>
      </c>
      <c r="AG107" s="105">
        <f t="shared" si="50"/>
        <v>0</v>
      </c>
      <c r="AH107" s="5" cm="1">
        <f t="array" ref="AH107">+_xlfn.IFS(AF107&gt;1,(AF107-AF108),AF107&lt;=1,(AF107))</f>
        <v>-75</v>
      </c>
      <c r="AI107" s="105">
        <f t="shared" si="51"/>
        <v>0</v>
      </c>
      <c r="AJ107" s="5" cm="1">
        <f t="array" ref="AJ107">+_xlfn.IFS(AF107&gt;1,(AF107-AF108),AF107&lt;=1,(AF107))</f>
        <v>-75</v>
      </c>
      <c r="AK107" s="105">
        <f t="shared" si="52"/>
        <v>0</v>
      </c>
      <c r="AO107" s="175">
        <f t="shared" si="53"/>
        <v>-75</v>
      </c>
      <c r="AP107" s="245">
        <f t="shared" si="54"/>
        <v>0</v>
      </c>
      <c r="AQ107" s="5" cm="1">
        <f t="array" ref="AQ107">+_xlfn.IFS(AO107&gt;1,(AO107-AO108),AO107&lt;=1,(AO107))</f>
        <v>-75</v>
      </c>
      <c r="AR107" s="105">
        <f t="shared" si="55"/>
        <v>0</v>
      </c>
      <c r="AS107" s="5" cm="1">
        <f t="array" ref="AS107">+_xlfn.IFS(AO107&gt;1,(AO107-AO108),AO107&lt;=1,(AO107))</f>
        <v>-75</v>
      </c>
      <c r="AT107" s="105">
        <f t="shared" si="56"/>
        <v>0</v>
      </c>
      <c r="AU107" s="175"/>
      <c r="AV107" s="105"/>
      <c r="AW107" s="5"/>
      <c r="AX107" s="5"/>
      <c r="AY107" s="5"/>
      <c r="AZ107" s="175">
        <f t="shared" si="57"/>
        <v>-75</v>
      </c>
      <c r="BA107" s="105">
        <f t="shared" si="58"/>
        <v>0</v>
      </c>
      <c r="BB107" s="5" cm="1">
        <f t="array" ref="BB107">+_xlfn.IFS(AZ107&gt;1,(AZ107-AZ108),AZ107&lt;=1,(AZ107))</f>
        <v>-75</v>
      </c>
      <c r="BC107" s="105">
        <f t="shared" si="59"/>
        <v>0</v>
      </c>
      <c r="BD107" s="5" cm="1">
        <f t="array" ref="BD107">+_xlfn.IFS(AZ107&gt;1,(AZ107-AZ108),AZ107&lt;=1,(AZ107))</f>
        <v>-75</v>
      </c>
      <c r="BE107" s="105">
        <f t="shared" si="60"/>
        <v>0</v>
      </c>
      <c r="BF107" s="175">
        <f t="shared" si="61"/>
        <v>-75</v>
      </c>
      <c r="BG107" s="105">
        <f t="shared" si="62"/>
        <v>0</v>
      </c>
      <c r="BH107" s="5" cm="1">
        <f t="array" ref="BH107">+_xlfn.IFS(BF107&gt;1,(BF107-BF108),BF107&lt;=1,(BF107))</f>
        <v>-75</v>
      </c>
      <c r="BI107" s="105">
        <f t="shared" si="63"/>
        <v>0</v>
      </c>
      <c r="BJ107" s="5" cm="1">
        <f t="array" ref="BJ107">+_xlfn.IFS(BF107&gt;1,(BF107-BF108),BF107&lt;=1,(BF107))</f>
        <v>-75</v>
      </c>
      <c r="BK107" s="105">
        <f t="shared" si="64"/>
        <v>0</v>
      </c>
      <c r="BL107" s="175">
        <f t="shared" si="65"/>
        <v>-75</v>
      </c>
      <c r="BM107" s="105">
        <f t="shared" si="66"/>
        <v>0</v>
      </c>
      <c r="BN107" s="5" cm="1">
        <f t="array" ref="BN107">+_xlfn.IFS(BL107&gt;1,(BL107-BL108),BL107&lt;=1,(BL107))</f>
        <v>-75</v>
      </c>
      <c r="BO107" s="105">
        <f t="shared" si="67"/>
        <v>0</v>
      </c>
      <c r="BP107" s="5" cm="1">
        <f t="array" ref="BP107">+_xlfn.IFS(BL107&gt;1,(BL107-BL108),BL107&lt;=1,(BL107))</f>
        <v>-75</v>
      </c>
      <c r="BQ107" s="105">
        <f t="shared" si="68"/>
        <v>0</v>
      </c>
    </row>
    <row r="108" spans="1:69" x14ac:dyDescent="0.35">
      <c r="A108" s="79">
        <v>97</v>
      </c>
      <c r="B108" s="88">
        <v>96</v>
      </c>
      <c r="C108" s="438"/>
      <c r="D108" s="434">
        <f t="shared" si="69"/>
        <v>0</v>
      </c>
      <c r="E108" s="5">
        <f t="shared" si="37"/>
        <v>0</v>
      </c>
      <c r="F108" s="352">
        <f t="shared" si="38"/>
        <v>0</v>
      </c>
      <c r="G108" s="5"/>
      <c r="H108" s="234">
        <f t="shared" si="36"/>
        <v>-76</v>
      </c>
      <c r="I108" s="105">
        <f t="shared" si="70"/>
        <v>0</v>
      </c>
      <c r="J108" s="5" cm="1">
        <f t="array" ref="J108">+_xlfn.IFS(H108&gt;1,(H108-H109),H108&lt;=1,(H108))</f>
        <v>-76</v>
      </c>
      <c r="K108" s="105">
        <f t="shared" si="39"/>
        <v>0</v>
      </c>
      <c r="L108" s="5" cm="1">
        <f t="array" ref="L108">+_xlfn.IFS(H108&gt;1,(H108-H109),H108&lt;=1,(H108))</f>
        <v>-76</v>
      </c>
      <c r="M108" s="105">
        <f t="shared" si="40"/>
        <v>0</v>
      </c>
      <c r="O108" s="1"/>
      <c r="P108" s="1"/>
      <c r="T108" s="175">
        <f t="shared" si="41"/>
        <v>-76</v>
      </c>
      <c r="U108" s="105">
        <f t="shared" si="42"/>
        <v>0</v>
      </c>
      <c r="V108" s="5" cm="1">
        <f t="array" ref="V108">+_xlfn.IFS(T108&gt;1,(T108-T109),T108&lt;=1,(T108))</f>
        <v>-76</v>
      </c>
      <c r="W108" s="105">
        <f t="shared" si="43"/>
        <v>0</v>
      </c>
      <c r="X108" s="5" cm="1">
        <f t="array" ref="X108">+_xlfn.IFS(T108&gt;1,(T108-T109),T108&lt;=1,(T108))</f>
        <v>-76</v>
      </c>
      <c r="Y108" s="105">
        <f t="shared" si="44"/>
        <v>0</v>
      </c>
      <c r="Z108" s="175">
        <f t="shared" si="45"/>
        <v>-76</v>
      </c>
      <c r="AA108" s="105">
        <f t="shared" si="46"/>
        <v>0</v>
      </c>
      <c r="AB108" s="5" cm="1">
        <f t="array" ref="AB108">+_xlfn.IFS(Z108&gt;1,(Z108-Z109),Z108&lt;=1,(Z108))</f>
        <v>-76</v>
      </c>
      <c r="AC108" s="105">
        <f t="shared" si="47"/>
        <v>0</v>
      </c>
      <c r="AD108" s="5" cm="1">
        <f t="array" ref="AD108">+_xlfn.IFS(Z108&gt;1,(Z108-Z109),Z108&lt;=1,(Z108))</f>
        <v>-76</v>
      </c>
      <c r="AE108" s="105">
        <f t="shared" si="48"/>
        <v>0</v>
      </c>
      <c r="AF108" s="175">
        <f t="shared" si="49"/>
        <v>-76</v>
      </c>
      <c r="AG108" s="105">
        <f t="shared" si="50"/>
        <v>0</v>
      </c>
      <c r="AH108" s="5" cm="1">
        <f t="array" ref="AH108">+_xlfn.IFS(AF108&gt;1,(AF108-AF109),AF108&lt;=1,(AF108))</f>
        <v>-76</v>
      </c>
      <c r="AI108" s="105">
        <f t="shared" si="51"/>
        <v>0</v>
      </c>
      <c r="AJ108" s="5" cm="1">
        <f t="array" ref="AJ108">+_xlfn.IFS(AF108&gt;1,(AF108-AF109),AF108&lt;=1,(AF108))</f>
        <v>-76</v>
      </c>
      <c r="AK108" s="105">
        <f t="shared" si="52"/>
        <v>0</v>
      </c>
      <c r="AO108" s="175">
        <f t="shared" si="53"/>
        <v>-76</v>
      </c>
      <c r="AP108" s="245">
        <f t="shared" si="54"/>
        <v>0</v>
      </c>
      <c r="AQ108" s="5" cm="1">
        <f t="array" ref="AQ108">+_xlfn.IFS(AO108&gt;1,(AO108-AO109),AO108&lt;=1,(AO108))</f>
        <v>-76</v>
      </c>
      <c r="AR108" s="105">
        <f t="shared" si="55"/>
        <v>0</v>
      </c>
      <c r="AS108" s="5" cm="1">
        <f t="array" ref="AS108">+_xlfn.IFS(AO108&gt;1,(AO108-AO109),AO108&lt;=1,(AO108))</f>
        <v>-76</v>
      </c>
      <c r="AT108" s="105">
        <f t="shared" si="56"/>
        <v>0</v>
      </c>
      <c r="AU108" s="175"/>
      <c r="AV108" s="105"/>
      <c r="AW108" s="5"/>
      <c r="AX108" s="5"/>
      <c r="AY108" s="5"/>
      <c r="AZ108" s="175">
        <f t="shared" si="57"/>
        <v>-76</v>
      </c>
      <c r="BA108" s="105">
        <f t="shared" si="58"/>
        <v>0</v>
      </c>
      <c r="BB108" s="5" cm="1">
        <f t="array" ref="BB108">+_xlfn.IFS(AZ108&gt;1,(AZ108-AZ109),AZ108&lt;=1,(AZ108))</f>
        <v>-76</v>
      </c>
      <c r="BC108" s="105">
        <f t="shared" si="59"/>
        <v>0</v>
      </c>
      <c r="BD108" s="5" cm="1">
        <f t="array" ref="BD108">+_xlfn.IFS(AZ108&gt;1,(AZ108-AZ109),AZ108&lt;=1,(AZ108))</f>
        <v>-76</v>
      </c>
      <c r="BE108" s="105">
        <f t="shared" si="60"/>
        <v>0</v>
      </c>
      <c r="BF108" s="175">
        <f t="shared" si="61"/>
        <v>-76</v>
      </c>
      <c r="BG108" s="105">
        <f t="shared" si="62"/>
        <v>0</v>
      </c>
      <c r="BH108" s="5" cm="1">
        <f t="array" ref="BH108">+_xlfn.IFS(BF108&gt;1,(BF108-BF109),BF108&lt;=1,(BF108))</f>
        <v>-76</v>
      </c>
      <c r="BI108" s="105">
        <f t="shared" si="63"/>
        <v>0</v>
      </c>
      <c r="BJ108" s="5" cm="1">
        <f t="array" ref="BJ108">+_xlfn.IFS(BF108&gt;1,(BF108-BF109),BF108&lt;=1,(BF108))</f>
        <v>-76</v>
      </c>
      <c r="BK108" s="105">
        <f t="shared" si="64"/>
        <v>0</v>
      </c>
      <c r="BL108" s="175">
        <f t="shared" si="65"/>
        <v>-76</v>
      </c>
      <c r="BM108" s="105">
        <f t="shared" si="66"/>
        <v>0</v>
      </c>
      <c r="BN108" s="5" cm="1">
        <f t="array" ref="BN108">+_xlfn.IFS(BL108&gt;1,(BL108-BL109),BL108&lt;=1,(BL108))</f>
        <v>-76</v>
      </c>
      <c r="BO108" s="105">
        <f t="shared" si="67"/>
        <v>0</v>
      </c>
      <c r="BP108" s="5" cm="1">
        <f t="array" ref="BP108">+_xlfn.IFS(BL108&gt;1,(BL108-BL109),BL108&lt;=1,(BL108))</f>
        <v>-76</v>
      </c>
      <c r="BQ108" s="105">
        <f t="shared" si="68"/>
        <v>0</v>
      </c>
    </row>
    <row r="109" spans="1:69" x14ac:dyDescent="0.35">
      <c r="A109" s="79">
        <v>98</v>
      </c>
      <c r="B109" s="88">
        <v>97</v>
      </c>
      <c r="C109" s="438"/>
      <c r="D109" s="434">
        <f t="shared" si="69"/>
        <v>0</v>
      </c>
      <c r="E109" s="5">
        <f t="shared" si="37"/>
        <v>0</v>
      </c>
      <c r="F109" s="352">
        <f t="shared" si="38"/>
        <v>0</v>
      </c>
      <c r="G109" s="5"/>
      <c r="H109" s="234">
        <f t="shared" si="36"/>
        <v>-77</v>
      </c>
      <c r="I109" s="105">
        <f t="shared" si="70"/>
        <v>0</v>
      </c>
      <c r="J109" s="5" cm="1">
        <f t="array" ref="J109">+_xlfn.IFS(H109&gt;1,(H109-H110),H109&lt;=1,(H109))</f>
        <v>-77</v>
      </c>
      <c r="K109" s="105">
        <f t="shared" si="39"/>
        <v>0</v>
      </c>
      <c r="L109" s="5" cm="1">
        <f t="array" ref="L109">+_xlfn.IFS(H109&gt;1,(H109-H110),H109&lt;=1,(H109))</f>
        <v>-77</v>
      </c>
      <c r="M109" s="105">
        <f t="shared" si="40"/>
        <v>0</v>
      </c>
      <c r="O109" s="1"/>
      <c r="P109" s="1"/>
      <c r="T109" s="175">
        <f t="shared" si="41"/>
        <v>-77</v>
      </c>
      <c r="U109" s="105">
        <f t="shared" si="42"/>
        <v>0</v>
      </c>
      <c r="V109" s="5" cm="1">
        <f t="array" ref="V109">+_xlfn.IFS(T109&gt;1,(T109-T110),T109&lt;=1,(T109))</f>
        <v>-77</v>
      </c>
      <c r="W109" s="105">
        <f t="shared" si="43"/>
        <v>0</v>
      </c>
      <c r="X109" s="5" cm="1">
        <f t="array" ref="X109">+_xlfn.IFS(T109&gt;1,(T109-T110),T109&lt;=1,(T109))</f>
        <v>-77</v>
      </c>
      <c r="Y109" s="105">
        <f t="shared" si="44"/>
        <v>0</v>
      </c>
      <c r="Z109" s="175">
        <f t="shared" si="45"/>
        <v>-77</v>
      </c>
      <c r="AA109" s="105">
        <f t="shared" si="46"/>
        <v>0</v>
      </c>
      <c r="AB109" s="5" cm="1">
        <f t="array" ref="AB109">+_xlfn.IFS(Z109&gt;1,(Z109-Z110),Z109&lt;=1,(Z109))</f>
        <v>-77</v>
      </c>
      <c r="AC109" s="105">
        <f t="shared" si="47"/>
        <v>0</v>
      </c>
      <c r="AD109" s="5" cm="1">
        <f t="array" ref="AD109">+_xlfn.IFS(Z109&gt;1,(Z109-Z110),Z109&lt;=1,(Z109))</f>
        <v>-77</v>
      </c>
      <c r="AE109" s="105">
        <f t="shared" si="48"/>
        <v>0</v>
      </c>
      <c r="AF109" s="175">
        <f t="shared" si="49"/>
        <v>-77</v>
      </c>
      <c r="AG109" s="105">
        <f t="shared" si="50"/>
        <v>0</v>
      </c>
      <c r="AH109" s="5" cm="1">
        <f t="array" ref="AH109">+_xlfn.IFS(AF109&gt;1,(AF109-AF110),AF109&lt;=1,(AF109))</f>
        <v>-77</v>
      </c>
      <c r="AI109" s="105">
        <f t="shared" si="51"/>
        <v>0</v>
      </c>
      <c r="AJ109" s="5" cm="1">
        <f t="array" ref="AJ109">+_xlfn.IFS(AF109&gt;1,(AF109-AF110),AF109&lt;=1,(AF109))</f>
        <v>-77</v>
      </c>
      <c r="AK109" s="105">
        <f t="shared" si="52"/>
        <v>0</v>
      </c>
      <c r="AO109" s="175">
        <f t="shared" si="53"/>
        <v>-77</v>
      </c>
      <c r="AP109" s="245">
        <f t="shared" si="54"/>
        <v>0</v>
      </c>
      <c r="AQ109" s="5" cm="1">
        <f t="array" ref="AQ109">+_xlfn.IFS(AO109&gt;1,(AO109-AO110),AO109&lt;=1,(AO109))</f>
        <v>-77</v>
      </c>
      <c r="AR109" s="105">
        <f t="shared" si="55"/>
        <v>0</v>
      </c>
      <c r="AS109" s="5" cm="1">
        <f t="array" ref="AS109">+_xlfn.IFS(AO109&gt;1,(AO109-AO110),AO109&lt;=1,(AO109))</f>
        <v>-77</v>
      </c>
      <c r="AT109" s="105">
        <f t="shared" si="56"/>
        <v>0</v>
      </c>
      <c r="AU109" s="175"/>
      <c r="AV109" s="105"/>
      <c r="AW109" s="5"/>
      <c r="AX109" s="5"/>
      <c r="AY109" s="5"/>
      <c r="AZ109" s="175">
        <f t="shared" si="57"/>
        <v>-77</v>
      </c>
      <c r="BA109" s="105">
        <f t="shared" si="58"/>
        <v>0</v>
      </c>
      <c r="BB109" s="5" cm="1">
        <f t="array" ref="BB109">+_xlfn.IFS(AZ109&gt;1,(AZ109-AZ110),AZ109&lt;=1,(AZ109))</f>
        <v>-77</v>
      </c>
      <c r="BC109" s="105">
        <f t="shared" si="59"/>
        <v>0</v>
      </c>
      <c r="BD109" s="5" cm="1">
        <f t="array" ref="BD109">+_xlfn.IFS(AZ109&gt;1,(AZ109-AZ110),AZ109&lt;=1,(AZ109))</f>
        <v>-77</v>
      </c>
      <c r="BE109" s="105">
        <f t="shared" si="60"/>
        <v>0</v>
      </c>
      <c r="BF109" s="175">
        <f t="shared" si="61"/>
        <v>-77</v>
      </c>
      <c r="BG109" s="105">
        <f t="shared" si="62"/>
        <v>0</v>
      </c>
      <c r="BH109" s="5" cm="1">
        <f t="array" ref="BH109">+_xlfn.IFS(BF109&gt;1,(BF109-BF110),BF109&lt;=1,(BF109))</f>
        <v>-77</v>
      </c>
      <c r="BI109" s="105">
        <f t="shared" si="63"/>
        <v>0</v>
      </c>
      <c r="BJ109" s="5" cm="1">
        <f t="array" ref="BJ109">+_xlfn.IFS(BF109&gt;1,(BF109-BF110),BF109&lt;=1,(BF109))</f>
        <v>-77</v>
      </c>
      <c r="BK109" s="105">
        <f t="shared" si="64"/>
        <v>0</v>
      </c>
      <c r="BL109" s="175">
        <f t="shared" si="65"/>
        <v>-77</v>
      </c>
      <c r="BM109" s="105">
        <f t="shared" si="66"/>
        <v>0</v>
      </c>
      <c r="BN109" s="5" cm="1">
        <f t="array" ref="BN109">+_xlfn.IFS(BL109&gt;1,(BL109-BL110),BL109&lt;=1,(BL109))</f>
        <v>-77</v>
      </c>
      <c r="BO109" s="105">
        <f t="shared" si="67"/>
        <v>0</v>
      </c>
      <c r="BP109" s="5" cm="1">
        <f t="array" ref="BP109">+_xlfn.IFS(BL109&gt;1,(BL109-BL110),BL109&lt;=1,(BL109))</f>
        <v>-77</v>
      </c>
      <c r="BQ109" s="105">
        <f t="shared" si="68"/>
        <v>0</v>
      </c>
    </row>
    <row r="110" spans="1:69" x14ac:dyDescent="0.35">
      <c r="A110" s="475">
        <v>99</v>
      </c>
      <c r="B110" s="88">
        <v>98</v>
      </c>
      <c r="C110" s="438"/>
      <c r="D110" s="434">
        <f t="shared" si="69"/>
        <v>0</v>
      </c>
      <c r="E110" s="5">
        <f t="shared" si="37"/>
        <v>0</v>
      </c>
      <c r="F110" s="352">
        <f t="shared" si="38"/>
        <v>0</v>
      </c>
      <c r="G110" s="5"/>
      <c r="H110" s="234">
        <f t="shared" si="36"/>
        <v>-78</v>
      </c>
      <c r="I110" s="105">
        <f t="shared" si="70"/>
        <v>0</v>
      </c>
      <c r="J110" s="5" cm="1">
        <f t="array" ref="J110">+_xlfn.IFS(H110&gt;1,(H110-H111),H110&lt;=1,(H110))</f>
        <v>-78</v>
      </c>
      <c r="K110" s="105">
        <f t="shared" si="39"/>
        <v>0</v>
      </c>
      <c r="L110" s="5" cm="1">
        <f t="array" ref="L110">+_xlfn.IFS(H110&gt;1,(H110-H111),H110&lt;=1,(H110))</f>
        <v>-78</v>
      </c>
      <c r="M110" s="105">
        <f t="shared" si="40"/>
        <v>0</v>
      </c>
      <c r="O110" s="1"/>
      <c r="P110" s="1"/>
      <c r="T110" s="175">
        <f t="shared" si="41"/>
        <v>-78</v>
      </c>
      <c r="U110" s="105">
        <f t="shared" si="42"/>
        <v>0</v>
      </c>
      <c r="V110" s="5" cm="1">
        <f t="array" ref="V110">+_xlfn.IFS(T110&gt;1,(T110-T111),T110&lt;=1,(T110))</f>
        <v>-78</v>
      </c>
      <c r="W110" s="105">
        <f t="shared" si="43"/>
        <v>0</v>
      </c>
      <c r="X110" s="5" cm="1">
        <f t="array" ref="X110">+_xlfn.IFS(T110&gt;1,(T110-T111),T110&lt;=1,(T110))</f>
        <v>-78</v>
      </c>
      <c r="Y110" s="105">
        <f t="shared" si="44"/>
        <v>0</v>
      </c>
      <c r="Z110" s="175">
        <f t="shared" si="45"/>
        <v>-78</v>
      </c>
      <c r="AA110" s="105">
        <f t="shared" si="46"/>
        <v>0</v>
      </c>
      <c r="AB110" s="5" cm="1">
        <f t="array" ref="AB110">+_xlfn.IFS(Z110&gt;1,(Z110-Z111),Z110&lt;=1,(Z110))</f>
        <v>-78</v>
      </c>
      <c r="AC110" s="105">
        <f t="shared" si="47"/>
        <v>0</v>
      </c>
      <c r="AD110" s="5" cm="1">
        <f t="array" ref="AD110">+_xlfn.IFS(Z110&gt;1,(Z110-Z111),Z110&lt;=1,(Z110))</f>
        <v>-78</v>
      </c>
      <c r="AE110" s="105">
        <f t="shared" si="48"/>
        <v>0</v>
      </c>
      <c r="AF110" s="175">
        <f t="shared" si="49"/>
        <v>-78</v>
      </c>
      <c r="AG110" s="105">
        <f t="shared" si="50"/>
        <v>0</v>
      </c>
      <c r="AH110" s="5" cm="1">
        <f t="array" ref="AH110">+_xlfn.IFS(AF110&gt;1,(AF110-AF111),AF110&lt;=1,(AF110))</f>
        <v>-78</v>
      </c>
      <c r="AI110" s="105">
        <f t="shared" si="51"/>
        <v>0</v>
      </c>
      <c r="AJ110" s="5" cm="1">
        <f t="array" ref="AJ110">+_xlfn.IFS(AF110&gt;1,(AF110-AF111),AF110&lt;=1,(AF110))</f>
        <v>-78</v>
      </c>
      <c r="AK110" s="105">
        <f t="shared" si="52"/>
        <v>0</v>
      </c>
      <c r="AO110" s="175">
        <f t="shared" si="53"/>
        <v>-78</v>
      </c>
      <c r="AP110" s="245">
        <f t="shared" si="54"/>
        <v>0</v>
      </c>
      <c r="AQ110" s="5" cm="1">
        <f t="array" ref="AQ110">+_xlfn.IFS(AO110&gt;1,(AO110-AO111),AO110&lt;=1,(AO110))</f>
        <v>-78</v>
      </c>
      <c r="AR110" s="105">
        <f t="shared" si="55"/>
        <v>0</v>
      </c>
      <c r="AS110" s="5" cm="1">
        <f t="array" ref="AS110">+_xlfn.IFS(AO110&gt;1,(AO110-AO111),AO110&lt;=1,(AO110))</f>
        <v>-78</v>
      </c>
      <c r="AT110" s="105">
        <f t="shared" si="56"/>
        <v>0</v>
      </c>
      <c r="AU110" s="175"/>
      <c r="AV110" s="105"/>
      <c r="AW110" s="5"/>
      <c r="AX110" s="5"/>
      <c r="AY110" s="5"/>
      <c r="AZ110" s="175">
        <f t="shared" si="57"/>
        <v>-78</v>
      </c>
      <c r="BA110" s="105">
        <f t="shared" si="58"/>
        <v>0</v>
      </c>
      <c r="BB110" s="5" cm="1">
        <f t="array" ref="BB110">+_xlfn.IFS(AZ110&gt;1,(AZ110-AZ111),AZ110&lt;=1,(AZ110))</f>
        <v>-78</v>
      </c>
      <c r="BC110" s="105">
        <f t="shared" si="59"/>
        <v>0</v>
      </c>
      <c r="BD110" s="5" cm="1">
        <f t="array" ref="BD110">+_xlfn.IFS(AZ110&gt;1,(AZ110-AZ111),AZ110&lt;=1,(AZ110))</f>
        <v>-78</v>
      </c>
      <c r="BE110" s="105">
        <f t="shared" si="60"/>
        <v>0</v>
      </c>
      <c r="BF110" s="175">
        <f t="shared" si="61"/>
        <v>-78</v>
      </c>
      <c r="BG110" s="105">
        <f t="shared" si="62"/>
        <v>0</v>
      </c>
      <c r="BH110" s="5" cm="1">
        <f t="array" ref="BH110">+_xlfn.IFS(BF110&gt;1,(BF110-BF111),BF110&lt;=1,(BF110))</f>
        <v>-78</v>
      </c>
      <c r="BI110" s="105">
        <f t="shared" si="63"/>
        <v>0</v>
      </c>
      <c r="BJ110" s="5" cm="1">
        <f t="array" ref="BJ110">+_xlfn.IFS(BF110&gt;1,(BF110-BF111),BF110&lt;=1,(BF110))</f>
        <v>-78</v>
      </c>
      <c r="BK110" s="105">
        <f t="shared" si="64"/>
        <v>0</v>
      </c>
      <c r="BL110" s="175">
        <f t="shared" si="65"/>
        <v>-78</v>
      </c>
      <c r="BM110" s="105">
        <f t="shared" si="66"/>
        <v>0</v>
      </c>
      <c r="BN110" s="5" cm="1">
        <f t="array" ref="BN110">+_xlfn.IFS(BL110&gt;1,(BL110-BL111),BL110&lt;=1,(BL110))</f>
        <v>-78</v>
      </c>
      <c r="BO110" s="105">
        <f t="shared" si="67"/>
        <v>0</v>
      </c>
      <c r="BP110" s="5" cm="1">
        <f t="array" ref="BP110">+_xlfn.IFS(BL110&gt;1,(BL110-BL111),BL110&lt;=1,(BL110))</f>
        <v>-78</v>
      </c>
      <c r="BQ110" s="105">
        <f t="shared" si="68"/>
        <v>0</v>
      </c>
    </row>
    <row r="111" spans="1:69" x14ac:dyDescent="0.35">
      <c r="A111" s="79">
        <v>100</v>
      </c>
      <c r="B111" s="274">
        <v>99</v>
      </c>
      <c r="C111" s="438"/>
      <c r="D111" s="434">
        <f t="shared" si="69"/>
        <v>0</v>
      </c>
      <c r="E111" s="5">
        <f t="shared" si="37"/>
        <v>0</v>
      </c>
      <c r="F111" s="352">
        <f t="shared" si="38"/>
        <v>0</v>
      </c>
      <c r="G111" s="5"/>
      <c r="H111" s="234">
        <f t="shared" si="36"/>
        <v>-79</v>
      </c>
      <c r="I111" s="105">
        <f t="shared" si="70"/>
        <v>0</v>
      </c>
      <c r="J111" s="5" cm="1">
        <f t="array" ref="J111">+_xlfn.IFS(H111&gt;1,(H111-#REF!),H111&lt;=1,(H111))</f>
        <v>-79</v>
      </c>
      <c r="K111" s="105">
        <f t="shared" si="39"/>
        <v>0</v>
      </c>
      <c r="L111" s="5" cm="1">
        <f t="array" ref="L111">+_xlfn.IFS(H111&gt;1,(H111-#REF!),H111&lt;=1,(H111))</f>
        <v>-79</v>
      </c>
      <c r="M111" s="105">
        <f t="shared" si="40"/>
        <v>0</v>
      </c>
      <c r="O111" s="1"/>
      <c r="P111" s="1"/>
      <c r="T111" s="175">
        <f t="shared" si="41"/>
        <v>-79</v>
      </c>
      <c r="U111" s="105">
        <f t="shared" si="42"/>
        <v>0</v>
      </c>
      <c r="V111" s="5" cm="1">
        <f t="array" ref="V111">+_xlfn.IFS(T111&gt;1,(T111-T112),T111&lt;=1,(T111))</f>
        <v>-79</v>
      </c>
      <c r="W111" s="105">
        <f t="shared" si="43"/>
        <v>0</v>
      </c>
      <c r="X111" s="5" cm="1">
        <f t="array" ref="X111">+_xlfn.IFS(T111&gt;1,(T111-T112),T111&lt;=1,(T111))</f>
        <v>-79</v>
      </c>
      <c r="Y111" s="105">
        <f t="shared" si="44"/>
        <v>0</v>
      </c>
      <c r="Z111" s="175">
        <f t="shared" si="45"/>
        <v>-79</v>
      </c>
      <c r="AA111" s="105">
        <f t="shared" si="46"/>
        <v>0</v>
      </c>
      <c r="AB111" s="5" cm="1">
        <f t="array" ref="AB111">+_xlfn.IFS(Z111&gt;1,(Z111-Z112),Z111&lt;=1,(Z111))</f>
        <v>-79</v>
      </c>
      <c r="AC111" s="105">
        <f t="shared" si="47"/>
        <v>0</v>
      </c>
      <c r="AD111" s="5" cm="1">
        <f t="array" ref="AD111">+_xlfn.IFS(Z111&gt;1,(Z111-Z112),Z111&lt;=1,(Z111))</f>
        <v>-79</v>
      </c>
      <c r="AE111" s="105">
        <f t="shared" si="48"/>
        <v>0</v>
      </c>
      <c r="AF111" s="175">
        <f t="shared" si="49"/>
        <v>-79</v>
      </c>
      <c r="AG111" s="105">
        <f t="shared" si="50"/>
        <v>0</v>
      </c>
      <c r="AH111" s="5" cm="1">
        <f t="array" ref="AH111">+_xlfn.IFS(AF111&gt;1,(AF111-AF112),AF111&lt;=1,(AF111))</f>
        <v>-79</v>
      </c>
      <c r="AI111" s="105">
        <f t="shared" si="51"/>
        <v>0</v>
      </c>
      <c r="AJ111" s="5" cm="1">
        <f t="array" ref="AJ111">+_xlfn.IFS(AF111&gt;1,(AF111-AF112),AF111&lt;=1,(AF111))</f>
        <v>-79</v>
      </c>
      <c r="AK111" s="105">
        <f t="shared" si="52"/>
        <v>0</v>
      </c>
      <c r="AO111" s="175">
        <f t="shared" si="53"/>
        <v>-79</v>
      </c>
      <c r="AP111" s="245">
        <f t="shared" si="54"/>
        <v>0</v>
      </c>
      <c r="AQ111" s="5" cm="1">
        <f t="array" ref="AQ111">+_xlfn.IFS(AO111&gt;1,(AO111-AO112),AO111&lt;=1,(AO111))</f>
        <v>-79</v>
      </c>
      <c r="AR111" s="105">
        <f t="shared" si="55"/>
        <v>0</v>
      </c>
      <c r="AS111" s="5" cm="1">
        <f t="array" ref="AS111">+_xlfn.IFS(AO111&gt;1,(AO111-AO112),AO111&lt;=1,(AO111))</f>
        <v>-79</v>
      </c>
      <c r="AT111" s="105">
        <f t="shared" si="56"/>
        <v>0</v>
      </c>
      <c r="AU111" s="175"/>
      <c r="AV111" s="105"/>
      <c r="AW111" s="5"/>
      <c r="AX111" s="5"/>
      <c r="AY111" s="5"/>
      <c r="AZ111" s="175">
        <f t="shared" si="57"/>
        <v>-79</v>
      </c>
      <c r="BA111" s="105">
        <f t="shared" si="58"/>
        <v>0</v>
      </c>
      <c r="BB111" s="5" cm="1">
        <f t="array" ref="BB111">+_xlfn.IFS(AZ111&gt;1,(AZ111-AZ112),AZ111&lt;=1,(AZ111))</f>
        <v>-79</v>
      </c>
      <c r="BC111" s="105">
        <f t="shared" si="59"/>
        <v>0</v>
      </c>
      <c r="BD111" s="5" cm="1">
        <f t="array" ref="BD111">+_xlfn.IFS(AZ111&gt;1,(AZ111-AZ112),AZ111&lt;=1,(AZ111))</f>
        <v>-79</v>
      </c>
      <c r="BE111" s="105">
        <f t="shared" si="60"/>
        <v>0</v>
      </c>
      <c r="BF111" s="175">
        <f t="shared" si="61"/>
        <v>-79</v>
      </c>
      <c r="BG111" s="105">
        <f t="shared" si="62"/>
        <v>0</v>
      </c>
      <c r="BH111" s="5" cm="1">
        <f t="array" ref="BH111">+_xlfn.IFS(BF111&gt;1,(BF111-BF112),BF111&lt;=1,(BF111))</f>
        <v>-79</v>
      </c>
      <c r="BI111" s="105">
        <f t="shared" si="63"/>
        <v>0</v>
      </c>
      <c r="BJ111" s="5" cm="1">
        <f t="array" ref="BJ111">+_xlfn.IFS(BF111&gt;1,(BF111-BF112),BF111&lt;=1,(BF111))</f>
        <v>-79</v>
      </c>
      <c r="BK111" s="105">
        <f t="shared" si="64"/>
        <v>0</v>
      </c>
      <c r="BL111" s="175">
        <f t="shared" si="65"/>
        <v>-79</v>
      </c>
      <c r="BM111" s="105">
        <f t="shared" si="66"/>
        <v>0</v>
      </c>
      <c r="BN111" s="5" cm="1">
        <f t="array" ref="BN111">+_xlfn.IFS(BL111&gt;1,(BL111-BL112),BL111&lt;=1,(BL111))</f>
        <v>-79</v>
      </c>
      <c r="BO111" s="105">
        <f t="shared" si="67"/>
        <v>0</v>
      </c>
      <c r="BP111" s="5" cm="1">
        <f t="array" ref="BP111">+_xlfn.IFS(BL111&gt;1,(BL111-BL112),BL111&lt;=1,(BL111))</f>
        <v>-79</v>
      </c>
      <c r="BQ111" s="105">
        <f t="shared" si="68"/>
        <v>0</v>
      </c>
    </row>
  </sheetData>
  <mergeCells count="2">
    <mergeCell ref="H3:AK3"/>
    <mergeCell ref="AN3:BQ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AC55-FB76-4967-8689-EEA189B5CB89}">
  <sheetPr>
    <tabColor rgb="FF996633"/>
  </sheetPr>
  <dimension ref="A1:QSG106"/>
  <sheetViews>
    <sheetView workbookViewId="0">
      <selection activeCell="F35" sqref="F35"/>
    </sheetView>
  </sheetViews>
  <sheetFormatPr defaultRowHeight="14.5" x14ac:dyDescent="0.35"/>
  <cols>
    <col min="1" max="1" width="8.7265625" style="77"/>
    <col min="2" max="3" width="4.81640625" style="77" customWidth="1"/>
    <col min="4" max="4" width="24.54296875" style="481" customWidth="1"/>
    <col min="5" max="7" width="23.1796875" style="449" customWidth="1"/>
    <col min="8" max="10" width="13.81640625" style="449" customWidth="1"/>
    <col min="11" max="11" width="26.81640625" style="16" customWidth="1"/>
    <col min="12" max="12" width="26.81640625" customWidth="1"/>
    <col min="13" max="13" width="26.81640625" style="271" customWidth="1"/>
  </cols>
  <sheetData>
    <row r="1" spans="1:1024 1026:2039 2053:3068 3082:4092 4097:5119 5121:6134 6148:7163 7177:8192 8206:9216 9221:10229 10243:11258 11272:11993" s="79" customFormat="1" ht="21" x14ac:dyDescent="0.5">
      <c r="B1" s="78" t="s">
        <v>230</v>
      </c>
      <c r="C1" s="78"/>
      <c r="D1" s="269"/>
      <c r="K1" s="226"/>
      <c r="L1" s="225"/>
      <c r="M1" s="269"/>
      <c r="N1" s="80"/>
      <c r="AB1" s="80"/>
      <c r="AD1" s="81"/>
      <c r="AI1" s="80"/>
      <c r="AW1" s="80"/>
      <c r="AY1" s="81"/>
      <c r="BD1" s="80"/>
      <c r="BR1" s="80"/>
      <c r="BT1" s="81"/>
      <c r="BY1" s="80"/>
      <c r="CM1" s="80"/>
      <c r="CO1" s="81"/>
      <c r="CT1" s="80"/>
      <c r="DH1" s="80"/>
      <c r="DJ1" s="81"/>
      <c r="DO1" s="80"/>
      <c r="EC1" s="80"/>
      <c r="EE1" s="81"/>
      <c r="EJ1" s="80"/>
      <c r="EX1" s="80"/>
      <c r="EZ1" s="81"/>
      <c r="FE1" s="80"/>
      <c r="FS1" s="80"/>
      <c r="FU1" s="81"/>
      <c r="FZ1" s="80"/>
      <c r="GN1" s="80"/>
      <c r="GP1" s="81"/>
      <c r="GU1" s="80"/>
      <c r="HI1" s="80"/>
      <c r="HK1" s="81"/>
      <c r="HP1" s="80"/>
      <c r="ID1" s="80"/>
      <c r="IF1" s="81"/>
      <c r="IK1" s="80"/>
      <c r="IY1" s="80"/>
      <c r="JA1" s="81"/>
      <c r="JF1" s="80"/>
      <c r="JT1" s="80"/>
      <c r="JV1" s="81"/>
      <c r="KA1" s="80"/>
      <c r="KO1" s="80"/>
      <c r="KQ1" s="81"/>
      <c r="KV1" s="80"/>
      <c r="LE1" s="80"/>
      <c r="LS1" s="80"/>
      <c r="LU1" s="81"/>
      <c r="LZ1" s="80"/>
      <c r="MN1" s="80"/>
      <c r="MP1" s="81"/>
      <c r="MU1" s="80"/>
      <c r="NI1" s="80"/>
      <c r="NK1" s="81"/>
      <c r="NP1" s="80"/>
      <c r="OD1" s="80"/>
      <c r="OF1" s="81"/>
      <c r="OK1" s="80"/>
      <c r="OY1" s="80"/>
      <c r="PA1" s="81"/>
      <c r="PF1" s="80"/>
      <c r="PT1" s="80"/>
      <c r="PV1" s="81"/>
      <c r="QA1" s="80"/>
      <c r="QO1" s="80"/>
      <c r="QQ1" s="81"/>
      <c r="QV1" s="80"/>
      <c r="RJ1" s="80"/>
      <c r="RL1" s="81"/>
      <c r="RQ1" s="80"/>
      <c r="SE1" s="80"/>
      <c r="SG1" s="81"/>
      <c r="SL1" s="80"/>
      <c r="SZ1" s="80"/>
      <c r="TB1" s="81"/>
      <c r="TG1" s="80"/>
      <c r="TU1" s="80"/>
      <c r="TW1" s="81"/>
      <c r="UB1" s="80"/>
      <c r="UP1" s="80"/>
      <c r="UR1" s="81"/>
      <c r="UW1" s="80"/>
      <c r="VK1" s="80"/>
      <c r="VM1" s="81"/>
      <c r="VR1" s="80"/>
      <c r="WF1" s="80"/>
      <c r="WH1" s="81"/>
      <c r="WM1" s="80"/>
      <c r="XA1" s="80"/>
      <c r="XC1" s="81"/>
      <c r="XH1" s="80"/>
      <c r="XV1" s="80"/>
      <c r="XX1" s="81"/>
      <c r="YC1" s="80"/>
      <c r="YQ1" s="80"/>
      <c r="YS1" s="81"/>
      <c r="YX1" s="80"/>
      <c r="ZL1" s="80"/>
      <c r="ZN1" s="81"/>
      <c r="ZS1" s="80"/>
      <c r="AAG1" s="80"/>
      <c r="AAI1" s="81"/>
      <c r="AAN1" s="80"/>
      <c r="ABB1" s="80"/>
      <c r="ABD1" s="81"/>
      <c r="ABI1" s="80"/>
      <c r="ABW1" s="80"/>
      <c r="ABY1" s="81"/>
      <c r="ACD1" s="80"/>
      <c r="ACR1" s="80"/>
      <c r="ACT1" s="81"/>
      <c r="ACY1" s="80"/>
      <c r="ADM1" s="80"/>
      <c r="ADO1" s="81"/>
      <c r="ADT1" s="80"/>
      <c r="AEH1" s="80"/>
      <c r="AEJ1" s="81"/>
      <c r="AEO1" s="80"/>
      <c r="AFC1" s="80"/>
      <c r="AFE1" s="81"/>
      <c r="AFJ1" s="80"/>
      <c r="AFX1" s="80"/>
      <c r="AFZ1" s="81"/>
      <c r="AGE1" s="80"/>
      <c r="AGS1" s="80"/>
      <c r="AGU1" s="81"/>
      <c r="AGZ1" s="80"/>
      <c r="AHN1" s="80"/>
      <c r="AHP1" s="81"/>
      <c r="AHU1" s="80"/>
      <c r="AII1" s="80"/>
      <c r="AIK1" s="81"/>
      <c r="AIP1" s="80"/>
      <c r="AJD1" s="80"/>
      <c r="AJF1" s="81"/>
      <c r="AJK1" s="80"/>
      <c r="AJY1" s="80"/>
      <c r="AKA1" s="81"/>
      <c r="AKF1" s="80"/>
      <c r="AKT1" s="80"/>
      <c r="AKV1" s="81"/>
      <c r="ALA1" s="80"/>
      <c r="ALO1" s="80"/>
      <c r="ALQ1" s="81"/>
      <c r="ALV1" s="80"/>
      <c r="AMJ1" s="80"/>
      <c r="AML1" s="81"/>
      <c r="AMQ1" s="80"/>
      <c r="ANE1" s="80"/>
      <c r="ANG1" s="81"/>
      <c r="ANL1" s="80"/>
      <c r="ANZ1" s="80"/>
      <c r="AOB1" s="81"/>
      <c r="AOG1" s="80"/>
      <c r="AOU1" s="80"/>
      <c r="AOW1" s="81"/>
      <c r="APB1" s="80"/>
      <c r="APP1" s="80"/>
      <c r="APR1" s="81"/>
      <c r="APW1" s="80"/>
      <c r="AQK1" s="80"/>
      <c r="AQM1" s="81"/>
      <c r="AQR1" s="80"/>
      <c r="ARF1" s="80"/>
      <c r="ARH1" s="81"/>
      <c r="ARM1" s="80"/>
      <c r="ASA1" s="80"/>
      <c r="ASC1" s="81"/>
      <c r="ASH1" s="80"/>
      <c r="ASV1" s="80"/>
      <c r="ASX1" s="81"/>
      <c r="ATC1" s="80"/>
      <c r="ATQ1" s="80"/>
      <c r="ATS1" s="81"/>
      <c r="ATX1" s="80"/>
      <c r="AUL1" s="80"/>
      <c r="AUN1" s="81"/>
      <c r="AUS1" s="80"/>
      <c r="AVG1" s="80"/>
      <c r="AVI1" s="81"/>
      <c r="AVN1" s="80"/>
      <c r="AWB1" s="80"/>
      <c r="AWD1" s="81"/>
      <c r="AWI1" s="80"/>
      <c r="AWW1" s="80"/>
      <c r="AWY1" s="81"/>
      <c r="AXD1" s="80"/>
      <c r="AXR1" s="80"/>
      <c r="AXT1" s="81"/>
      <c r="AXY1" s="80"/>
      <c r="AYM1" s="80"/>
      <c r="AYO1" s="81"/>
      <c r="AYT1" s="80"/>
      <c r="AZH1" s="80"/>
      <c r="AZJ1" s="81"/>
      <c r="AZO1" s="80"/>
      <c r="BAC1" s="80"/>
      <c r="BAE1" s="81"/>
      <c r="BAJ1" s="80"/>
      <c r="BAX1" s="80"/>
      <c r="BAZ1" s="81"/>
      <c r="BBE1" s="80"/>
      <c r="BBS1" s="80"/>
      <c r="BBU1" s="81"/>
      <c r="BBZ1" s="80"/>
      <c r="BCN1" s="80"/>
      <c r="BCP1" s="81"/>
      <c r="BCU1" s="80"/>
      <c r="BDI1" s="80"/>
      <c r="BDK1" s="81"/>
      <c r="BDP1" s="80"/>
      <c r="BED1" s="80"/>
      <c r="BEF1" s="81"/>
      <c r="BEK1" s="80"/>
      <c r="BEY1" s="80"/>
      <c r="BFA1" s="81"/>
      <c r="BFF1" s="80"/>
      <c r="BFT1" s="80"/>
      <c r="BFV1" s="81"/>
      <c r="BGA1" s="80"/>
      <c r="BGO1" s="80"/>
      <c r="BGQ1" s="81"/>
      <c r="BGV1" s="80"/>
      <c r="BHJ1" s="80"/>
      <c r="BHL1" s="81"/>
      <c r="BHQ1" s="80"/>
      <c r="BIE1" s="80"/>
      <c r="BIG1" s="81"/>
      <c r="BIL1" s="80"/>
      <c r="BIZ1" s="80"/>
      <c r="BJB1" s="81"/>
      <c r="BJG1" s="80"/>
      <c r="BJU1" s="80"/>
      <c r="BJW1" s="81"/>
      <c r="BKB1" s="80"/>
      <c r="BKP1" s="80"/>
      <c r="BKR1" s="81"/>
      <c r="BKW1" s="80"/>
      <c r="BLK1" s="80"/>
      <c r="BLM1" s="81"/>
      <c r="BLR1" s="80"/>
      <c r="BMF1" s="80"/>
      <c r="BMH1" s="81"/>
      <c r="BMM1" s="80"/>
      <c r="BNA1" s="80"/>
      <c r="BNC1" s="81"/>
      <c r="BNH1" s="80"/>
      <c r="BNV1" s="80"/>
      <c r="BNX1" s="81"/>
      <c r="BOC1" s="80"/>
      <c r="BOQ1" s="80"/>
      <c r="BOS1" s="81"/>
      <c r="BOX1" s="80"/>
      <c r="BPL1" s="80"/>
      <c r="BPN1" s="81"/>
      <c r="BPS1" s="80"/>
      <c r="BQG1" s="80"/>
      <c r="BQI1" s="81"/>
      <c r="BQN1" s="80"/>
      <c r="BRB1" s="80"/>
      <c r="BRD1" s="81"/>
      <c r="BRI1" s="80"/>
      <c r="BRW1" s="80"/>
      <c r="BRY1" s="81"/>
      <c r="BSD1" s="80"/>
      <c r="BSR1" s="80"/>
      <c r="BST1" s="81"/>
      <c r="BSY1" s="80"/>
      <c r="BTM1" s="80"/>
      <c r="BTO1" s="81"/>
      <c r="BTT1" s="80"/>
      <c r="BUH1" s="80"/>
      <c r="BUJ1" s="81"/>
      <c r="BUO1" s="80"/>
      <c r="BVC1" s="80"/>
      <c r="BVE1" s="81"/>
      <c r="BVJ1" s="80"/>
      <c r="BVX1" s="80"/>
      <c r="BVZ1" s="81"/>
      <c r="BWE1" s="80"/>
      <c r="BWS1" s="80"/>
      <c r="BWU1" s="81"/>
      <c r="BWZ1" s="80"/>
      <c r="BXN1" s="80"/>
      <c r="BXP1" s="81"/>
      <c r="BXU1" s="80"/>
      <c r="BYI1" s="80"/>
      <c r="BYK1" s="81"/>
      <c r="BYP1" s="80"/>
      <c r="BZD1" s="80"/>
      <c r="BZF1" s="81"/>
      <c r="BZK1" s="80"/>
      <c r="BZY1" s="80"/>
      <c r="CAA1" s="81"/>
      <c r="CAF1" s="80"/>
      <c r="CAT1" s="80"/>
      <c r="CAV1" s="81"/>
      <c r="CBA1" s="80"/>
      <c r="CBO1" s="80"/>
      <c r="CBQ1" s="81"/>
      <c r="CBV1" s="80"/>
      <c r="CCJ1" s="80"/>
      <c r="CCL1" s="81"/>
      <c r="CCQ1" s="80"/>
      <c r="CDE1" s="80"/>
      <c r="CDG1" s="81"/>
      <c r="CDL1" s="80"/>
      <c r="CDZ1" s="80"/>
      <c r="CEB1" s="81"/>
      <c r="CEG1" s="80"/>
      <c r="CEU1" s="80"/>
      <c r="CEW1" s="81"/>
      <c r="CFB1" s="80"/>
      <c r="CFP1" s="80"/>
      <c r="CFR1" s="81"/>
      <c r="CFW1" s="80"/>
      <c r="CGK1" s="80"/>
      <c r="CGM1" s="81"/>
      <c r="CGR1" s="80"/>
      <c r="CHF1" s="80"/>
      <c r="CHH1" s="81"/>
      <c r="CHM1" s="80"/>
      <c r="CIA1" s="80"/>
      <c r="CIC1" s="81"/>
      <c r="CIH1" s="80"/>
      <c r="CIV1" s="80"/>
      <c r="CIX1" s="81"/>
      <c r="CJC1" s="80"/>
      <c r="CJQ1" s="80"/>
      <c r="CJS1" s="81"/>
      <c r="CJX1" s="80"/>
      <c r="CKL1" s="80"/>
      <c r="CKN1" s="81"/>
      <c r="CKS1" s="80"/>
      <c r="CLG1" s="80"/>
      <c r="CLI1" s="81"/>
      <c r="CLN1" s="80"/>
      <c r="CMB1" s="80"/>
      <c r="CMD1" s="81"/>
      <c r="CMI1" s="80"/>
      <c r="CMW1" s="80"/>
      <c r="CMY1" s="81"/>
      <c r="CND1" s="80"/>
      <c r="CNR1" s="80"/>
      <c r="CNT1" s="81"/>
      <c r="CNY1" s="80"/>
      <c r="COM1" s="80"/>
      <c r="COO1" s="81"/>
      <c r="COT1" s="80"/>
      <c r="CPH1" s="80"/>
      <c r="CPJ1" s="81"/>
      <c r="CPO1" s="80"/>
      <c r="CQC1" s="80"/>
      <c r="CQE1" s="81"/>
      <c r="CQJ1" s="80"/>
      <c r="CQX1" s="80"/>
      <c r="CQZ1" s="81"/>
      <c r="CRE1" s="80"/>
      <c r="CRS1" s="80"/>
      <c r="CRU1" s="81"/>
      <c r="CRZ1" s="80"/>
      <c r="CSN1" s="80"/>
      <c r="CSP1" s="81"/>
      <c r="CSU1" s="80"/>
      <c r="CTI1" s="80"/>
      <c r="CTK1" s="81"/>
      <c r="CTP1" s="80"/>
      <c r="CUD1" s="80"/>
      <c r="CUF1" s="81"/>
      <c r="CUK1" s="80"/>
      <c r="CUY1" s="80"/>
      <c r="CVA1" s="81"/>
      <c r="CVF1" s="80"/>
      <c r="CVT1" s="80"/>
      <c r="CVV1" s="81"/>
      <c r="CWA1" s="80"/>
      <c r="CWO1" s="80"/>
      <c r="CWQ1" s="81"/>
      <c r="CWV1" s="80"/>
      <c r="CXJ1" s="80"/>
      <c r="CXL1" s="81"/>
      <c r="CXQ1" s="80"/>
      <c r="CYE1" s="80"/>
      <c r="CYG1" s="81"/>
      <c r="CYL1" s="80"/>
      <c r="CYZ1" s="80"/>
      <c r="CZB1" s="81"/>
      <c r="CZG1" s="80"/>
      <c r="CZU1" s="80"/>
      <c r="CZW1" s="81"/>
      <c r="DAB1" s="80"/>
      <c r="DAP1" s="80"/>
      <c r="DAR1" s="81"/>
      <c r="DAW1" s="80"/>
      <c r="DBK1" s="80"/>
      <c r="DBM1" s="81"/>
      <c r="DBR1" s="80"/>
      <c r="DCF1" s="80"/>
      <c r="DCH1" s="81"/>
      <c r="DCM1" s="80"/>
      <c r="DDA1" s="80"/>
      <c r="DDC1" s="81"/>
      <c r="DDH1" s="80"/>
      <c r="DDV1" s="80"/>
      <c r="DDX1" s="81"/>
      <c r="DEC1" s="80"/>
      <c r="DEQ1" s="80"/>
      <c r="DES1" s="81"/>
      <c r="DEX1" s="80"/>
      <c r="DFL1" s="80"/>
      <c r="DFN1" s="81"/>
      <c r="DFS1" s="80"/>
      <c r="DGG1" s="80"/>
      <c r="DGI1" s="81"/>
      <c r="DGN1" s="80"/>
      <c r="DHB1" s="80"/>
      <c r="DHD1" s="81"/>
      <c r="DHI1" s="80"/>
      <c r="DHW1" s="80"/>
      <c r="DHY1" s="81"/>
      <c r="DID1" s="80"/>
      <c r="DIR1" s="80"/>
      <c r="DIT1" s="81"/>
      <c r="DIY1" s="80"/>
      <c r="DJM1" s="80"/>
      <c r="DJO1" s="81"/>
      <c r="DJT1" s="80"/>
      <c r="DKH1" s="80"/>
      <c r="DKJ1" s="81"/>
      <c r="DKO1" s="80"/>
      <c r="DLC1" s="80"/>
      <c r="DLE1" s="81"/>
      <c r="DLJ1" s="80"/>
      <c r="DLX1" s="80"/>
      <c r="DLZ1" s="81"/>
      <c r="DME1" s="80"/>
      <c r="DMS1" s="80"/>
      <c r="DMU1" s="81"/>
      <c r="DMZ1" s="80"/>
      <c r="DNN1" s="80"/>
      <c r="DNP1" s="81"/>
      <c r="DNU1" s="80"/>
      <c r="DOI1" s="80"/>
      <c r="DOK1" s="81"/>
      <c r="DOP1" s="80"/>
      <c r="DPD1" s="80"/>
      <c r="DPF1" s="81"/>
      <c r="DPK1" s="80"/>
      <c r="DPY1" s="80"/>
      <c r="DQA1" s="81"/>
      <c r="DQF1" s="80"/>
      <c r="DQT1" s="80"/>
      <c r="DQV1" s="81"/>
      <c r="DRA1" s="80"/>
      <c r="DRO1" s="80"/>
      <c r="DRQ1" s="81"/>
      <c r="DRV1" s="80"/>
      <c r="DSJ1" s="80"/>
      <c r="DSL1" s="81"/>
      <c r="DSQ1" s="80"/>
      <c r="DTE1" s="80"/>
      <c r="DTG1" s="81"/>
      <c r="DTL1" s="80"/>
      <c r="DTZ1" s="80"/>
      <c r="DUB1" s="81"/>
      <c r="DUG1" s="80"/>
      <c r="DUU1" s="80"/>
      <c r="DUW1" s="81"/>
      <c r="DVB1" s="80"/>
      <c r="DVP1" s="80"/>
      <c r="DVR1" s="81"/>
      <c r="DVW1" s="80"/>
      <c r="DWK1" s="80"/>
      <c r="DWM1" s="81"/>
      <c r="DWR1" s="80"/>
      <c r="DXF1" s="80"/>
      <c r="DXH1" s="81"/>
      <c r="DXM1" s="80"/>
      <c r="DYA1" s="80"/>
      <c r="DYC1" s="81"/>
      <c r="DYH1" s="80"/>
      <c r="DYV1" s="80"/>
      <c r="DYX1" s="81"/>
      <c r="DZC1" s="80"/>
      <c r="DZQ1" s="80"/>
      <c r="DZS1" s="81"/>
      <c r="DZX1" s="80"/>
      <c r="EAL1" s="80"/>
      <c r="EAN1" s="81"/>
      <c r="EAS1" s="80"/>
      <c r="EBG1" s="80"/>
      <c r="EBI1" s="81"/>
      <c r="EBN1" s="80"/>
      <c r="ECB1" s="80"/>
      <c r="ECD1" s="81"/>
      <c r="ECI1" s="80"/>
      <c r="ECW1" s="80"/>
      <c r="ECY1" s="81"/>
      <c r="EDD1" s="80"/>
      <c r="EDR1" s="80"/>
      <c r="EDT1" s="81"/>
      <c r="EDY1" s="80"/>
      <c r="EEM1" s="80"/>
      <c r="EEO1" s="81"/>
      <c r="EET1" s="80"/>
      <c r="EFH1" s="80"/>
      <c r="EFJ1" s="81"/>
      <c r="EFO1" s="80"/>
      <c r="EGC1" s="80"/>
      <c r="EGE1" s="81"/>
      <c r="EGJ1" s="80"/>
      <c r="EGX1" s="80"/>
      <c r="EGZ1" s="81"/>
      <c r="EHE1" s="80"/>
      <c r="EHS1" s="80"/>
      <c r="EHU1" s="81"/>
      <c r="EHZ1" s="80"/>
      <c r="EIN1" s="80"/>
      <c r="EIP1" s="81"/>
      <c r="EIU1" s="80"/>
      <c r="EJI1" s="80"/>
      <c r="EJK1" s="81"/>
      <c r="EJP1" s="80"/>
      <c r="EKD1" s="80"/>
      <c r="EKF1" s="81"/>
      <c r="EKK1" s="80"/>
      <c r="EKY1" s="80"/>
      <c r="ELA1" s="81"/>
      <c r="ELF1" s="80"/>
      <c r="ELT1" s="80"/>
      <c r="ELV1" s="81"/>
      <c r="EMA1" s="80"/>
      <c r="EMO1" s="80"/>
      <c r="EMQ1" s="81"/>
      <c r="EMV1" s="80"/>
      <c r="ENJ1" s="80"/>
      <c r="ENL1" s="81"/>
      <c r="ENQ1" s="80"/>
      <c r="EOE1" s="80"/>
      <c r="EOG1" s="81"/>
      <c r="EOL1" s="80"/>
      <c r="EOZ1" s="80"/>
      <c r="EPB1" s="81"/>
      <c r="EPG1" s="80"/>
      <c r="EPU1" s="80"/>
      <c r="EPW1" s="81"/>
      <c r="EQB1" s="80"/>
      <c r="EQP1" s="80"/>
      <c r="EQR1" s="81"/>
      <c r="EQW1" s="80"/>
      <c r="ERK1" s="80"/>
      <c r="ERM1" s="81"/>
      <c r="ERR1" s="80"/>
      <c r="ESF1" s="80"/>
      <c r="ESH1" s="81"/>
      <c r="ESM1" s="80"/>
      <c r="ETA1" s="80"/>
      <c r="ETC1" s="81"/>
      <c r="ETH1" s="80"/>
      <c r="ETV1" s="80"/>
      <c r="ETX1" s="81"/>
      <c r="EUC1" s="80"/>
      <c r="EUQ1" s="80"/>
      <c r="EUS1" s="81"/>
      <c r="EUX1" s="80"/>
      <c r="EVL1" s="80"/>
      <c r="EVN1" s="81"/>
      <c r="EVS1" s="80"/>
      <c r="EWG1" s="80"/>
      <c r="EWI1" s="81"/>
      <c r="EWN1" s="80"/>
      <c r="EXB1" s="80"/>
      <c r="EXD1" s="81"/>
      <c r="EXI1" s="80"/>
      <c r="EXW1" s="80"/>
      <c r="EXY1" s="81"/>
      <c r="EYD1" s="80"/>
      <c r="EYR1" s="80"/>
      <c r="EYT1" s="81"/>
      <c r="EYY1" s="80"/>
      <c r="EZM1" s="80"/>
      <c r="EZO1" s="81"/>
      <c r="EZT1" s="80"/>
      <c r="FAH1" s="80"/>
      <c r="FAJ1" s="81"/>
      <c r="FAO1" s="80"/>
      <c r="FBC1" s="80"/>
      <c r="FBE1" s="81"/>
      <c r="FBJ1" s="80"/>
      <c r="FBX1" s="80"/>
      <c r="FBZ1" s="81"/>
      <c r="FCE1" s="80"/>
      <c r="FCS1" s="80"/>
      <c r="FCU1" s="81"/>
      <c r="FCZ1" s="80"/>
      <c r="FDN1" s="80"/>
      <c r="FDP1" s="81"/>
      <c r="FDU1" s="80"/>
      <c r="FEI1" s="80"/>
      <c r="FEK1" s="81"/>
      <c r="FEP1" s="80"/>
      <c r="FFD1" s="80"/>
      <c r="FFF1" s="81"/>
      <c r="FFK1" s="80"/>
      <c r="FFY1" s="80"/>
      <c r="FGA1" s="81"/>
      <c r="FGF1" s="80"/>
      <c r="FGT1" s="80"/>
      <c r="FGV1" s="81"/>
      <c r="FHA1" s="80"/>
      <c r="FHO1" s="80"/>
      <c r="FHQ1" s="81"/>
      <c r="FHV1" s="80"/>
      <c r="FIJ1" s="80"/>
      <c r="FIL1" s="81"/>
      <c r="FIQ1" s="80"/>
      <c r="FJE1" s="80"/>
      <c r="FJG1" s="81"/>
      <c r="FJL1" s="80"/>
      <c r="FJZ1" s="80"/>
      <c r="FKB1" s="81"/>
      <c r="FKG1" s="80"/>
      <c r="FKU1" s="80"/>
      <c r="FKW1" s="81"/>
      <c r="FLB1" s="80"/>
      <c r="FLP1" s="80"/>
      <c r="FLR1" s="81"/>
      <c r="FLW1" s="80"/>
      <c r="FMK1" s="80"/>
      <c r="FMM1" s="81"/>
      <c r="FMR1" s="80"/>
      <c r="FNF1" s="80"/>
      <c r="FNH1" s="81"/>
      <c r="FNM1" s="80"/>
      <c r="FOA1" s="80"/>
      <c r="FOC1" s="81"/>
      <c r="FOH1" s="80"/>
      <c r="FOV1" s="80"/>
      <c r="FOX1" s="81"/>
      <c r="FPC1" s="80"/>
      <c r="FPQ1" s="80"/>
      <c r="FPS1" s="81"/>
      <c r="FPX1" s="80"/>
      <c r="FQL1" s="80"/>
      <c r="FQN1" s="81"/>
      <c r="FQS1" s="80"/>
      <c r="FRG1" s="80"/>
      <c r="FRI1" s="81"/>
      <c r="FRN1" s="80"/>
      <c r="FSB1" s="80"/>
      <c r="FSD1" s="81"/>
      <c r="FSI1" s="80"/>
      <c r="FSW1" s="80"/>
      <c r="FSY1" s="81"/>
      <c r="FTD1" s="80"/>
      <c r="FTR1" s="80"/>
      <c r="FTT1" s="81"/>
      <c r="FTY1" s="80"/>
      <c r="FUM1" s="80"/>
      <c r="FUO1" s="81"/>
      <c r="FUT1" s="80"/>
      <c r="FVH1" s="80"/>
      <c r="FVJ1" s="81"/>
      <c r="FVO1" s="80"/>
      <c r="FWC1" s="80"/>
      <c r="FWE1" s="81"/>
      <c r="FWJ1" s="80"/>
      <c r="FWX1" s="80"/>
      <c r="FWZ1" s="81"/>
      <c r="FXE1" s="80"/>
      <c r="FXS1" s="80"/>
      <c r="FXU1" s="81"/>
      <c r="FXZ1" s="80"/>
      <c r="FYN1" s="80"/>
      <c r="FYP1" s="81"/>
      <c r="FYU1" s="80"/>
      <c r="FZI1" s="80"/>
      <c r="FZK1" s="81"/>
      <c r="FZP1" s="80"/>
      <c r="GAD1" s="80"/>
      <c r="GAF1" s="81"/>
      <c r="GAK1" s="80"/>
      <c r="GAY1" s="80"/>
      <c r="GBA1" s="81"/>
      <c r="GBF1" s="80"/>
      <c r="GBT1" s="80"/>
      <c r="GBV1" s="81"/>
      <c r="GCA1" s="80"/>
      <c r="GCO1" s="80"/>
      <c r="GCQ1" s="81"/>
      <c r="GCV1" s="80"/>
      <c r="GDJ1" s="80"/>
      <c r="GDL1" s="81"/>
      <c r="GDQ1" s="80"/>
      <c r="GEE1" s="80"/>
      <c r="GEG1" s="81"/>
      <c r="GEL1" s="80"/>
      <c r="GEZ1" s="80"/>
      <c r="GFB1" s="81"/>
      <c r="GFG1" s="80"/>
      <c r="GFU1" s="80"/>
      <c r="GFW1" s="81"/>
      <c r="GGB1" s="80"/>
      <c r="GGP1" s="80"/>
      <c r="GGR1" s="81"/>
      <c r="GGW1" s="80"/>
      <c r="GHK1" s="80"/>
      <c r="GHM1" s="81"/>
      <c r="GHR1" s="80"/>
      <c r="GIF1" s="80"/>
      <c r="GIH1" s="81"/>
      <c r="GIM1" s="80"/>
      <c r="GJA1" s="80"/>
      <c r="GJC1" s="81"/>
      <c r="GJH1" s="80"/>
      <c r="GJV1" s="80"/>
      <c r="GJX1" s="81"/>
      <c r="GKC1" s="80"/>
      <c r="GKQ1" s="80"/>
      <c r="GKS1" s="81"/>
      <c r="GKX1" s="80"/>
      <c r="GLL1" s="80"/>
      <c r="GLN1" s="81"/>
      <c r="GLS1" s="80"/>
      <c r="GMG1" s="80"/>
      <c r="GMI1" s="81"/>
      <c r="GMN1" s="80"/>
      <c r="GNB1" s="80"/>
      <c r="GND1" s="81"/>
      <c r="GNI1" s="80"/>
      <c r="GNW1" s="80"/>
      <c r="GNY1" s="81"/>
      <c r="GOD1" s="80"/>
      <c r="GOR1" s="80"/>
      <c r="GOT1" s="81"/>
      <c r="GOY1" s="80"/>
      <c r="GPM1" s="80"/>
      <c r="GPO1" s="81"/>
      <c r="GPT1" s="80"/>
      <c r="GQH1" s="80"/>
      <c r="GQJ1" s="81"/>
      <c r="GQO1" s="80"/>
      <c r="GRC1" s="80"/>
      <c r="GRE1" s="81"/>
      <c r="GRJ1" s="80"/>
      <c r="GRX1" s="80"/>
      <c r="GRZ1" s="81"/>
      <c r="GSE1" s="80"/>
      <c r="GSS1" s="80"/>
      <c r="GSU1" s="81"/>
      <c r="GSZ1" s="80"/>
      <c r="GTN1" s="80"/>
      <c r="GTP1" s="81"/>
      <c r="GTU1" s="80"/>
      <c r="GUI1" s="80"/>
      <c r="GUK1" s="81"/>
      <c r="GUP1" s="80"/>
      <c r="GVD1" s="80"/>
      <c r="GVF1" s="81"/>
      <c r="GVK1" s="80"/>
      <c r="GVY1" s="80"/>
      <c r="GWA1" s="81"/>
      <c r="GWF1" s="80"/>
      <c r="GWT1" s="80"/>
      <c r="GWV1" s="81"/>
      <c r="GXA1" s="80"/>
      <c r="GXO1" s="80"/>
      <c r="GXQ1" s="81"/>
      <c r="GXV1" s="80"/>
      <c r="GYJ1" s="80"/>
      <c r="GYL1" s="81"/>
      <c r="GYQ1" s="80"/>
      <c r="GZE1" s="80"/>
      <c r="GZG1" s="81"/>
      <c r="GZL1" s="80"/>
      <c r="GZZ1" s="80"/>
      <c r="HAB1" s="81"/>
      <c r="HAG1" s="80"/>
      <c r="HAU1" s="80"/>
      <c r="HAW1" s="81"/>
      <c r="HBB1" s="80"/>
      <c r="HBP1" s="80"/>
      <c r="HBR1" s="81"/>
      <c r="HBW1" s="80"/>
      <c r="HCK1" s="80"/>
      <c r="HCM1" s="81"/>
      <c r="HCR1" s="80"/>
      <c r="HDF1" s="80"/>
      <c r="HDH1" s="81"/>
      <c r="HDM1" s="80"/>
      <c r="HEA1" s="80"/>
      <c r="HEC1" s="81"/>
      <c r="HEH1" s="80"/>
      <c r="HEV1" s="80"/>
      <c r="HEX1" s="81"/>
      <c r="HFC1" s="80"/>
      <c r="HFQ1" s="80"/>
      <c r="HFS1" s="81"/>
      <c r="HFX1" s="80"/>
      <c r="HGL1" s="80"/>
      <c r="HGN1" s="81"/>
      <c r="HGS1" s="80"/>
      <c r="HHG1" s="80"/>
      <c r="HHI1" s="81"/>
      <c r="HHN1" s="80"/>
      <c r="HIB1" s="80"/>
      <c r="HID1" s="81"/>
      <c r="HII1" s="80"/>
      <c r="HIW1" s="80"/>
      <c r="HIY1" s="81"/>
      <c r="HJD1" s="80"/>
      <c r="HJR1" s="80"/>
      <c r="HJT1" s="81"/>
      <c r="HJY1" s="80"/>
      <c r="HKM1" s="80"/>
      <c r="HKO1" s="81"/>
      <c r="HKT1" s="80"/>
      <c r="HLH1" s="80"/>
      <c r="HLJ1" s="81"/>
      <c r="HLO1" s="80"/>
      <c r="HMC1" s="80"/>
      <c r="HME1" s="81"/>
      <c r="HMJ1" s="80"/>
      <c r="HMX1" s="80"/>
      <c r="HMZ1" s="81"/>
      <c r="HNE1" s="80"/>
      <c r="HNS1" s="80"/>
      <c r="HNU1" s="81"/>
      <c r="HNZ1" s="80"/>
      <c r="HON1" s="80"/>
      <c r="HOP1" s="81"/>
      <c r="HOU1" s="80"/>
      <c r="HPI1" s="80"/>
      <c r="HPK1" s="81"/>
      <c r="HPP1" s="80"/>
      <c r="HQD1" s="80"/>
      <c r="HQF1" s="81"/>
      <c r="HQK1" s="80"/>
      <c r="HQY1" s="80"/>
      <c r="HRA1" s="81"/>
      <c r="HRF1" s="80"/>
      <c r="HRT1" s="80"/>
      <c r="HRV1" s="81"/>
      <c r="HSA1" s="80"/>
      <c r="HSO1" s="80"/>
      <c r="HSQ1" s="81"/>
      <c r="HSV1" s="80"/>
      <c r="HTJ1" s="80"/>
      <c r="HTL1" s="81"/>
      <c r="HTQ1" s="80"/>
      <c r="HUE1" s="80"/>
      <c r="HUG1" s="81"/>
      <c r="HUL1" s="80"/>
      <c r="HUZ1" s="80"/>
      <c r="HVB1" s="81"/>
      <c r="HVG1" s="80"/>
      <c r="HVU1" s="80"/>
      <c r="HVW1" s="81"/>
      <c r="HWB1" s="80"/>
      <c r="HWP1" s="80"/>
      <c r="HWR1" s="81"/>
      <c r="HWW1" s="80"/>
      <c r="HXK1" s="80"/>
      <c r="HXM1" s="81"/>
      <c r="HXR1" s="80"/>
      <c r="HYF1" s="80"/>
      <c r="HYH1" s="81"/>
      <c r="HYM1" s="80"/>
      <c r="HZA1" s="80"/>
      <c r="HZC1" s="81"/>
      <c r="HZH1" s="80"/>
      <c r="HZV1" s="80"/>
      <c r="HZX1" s="81"/>
      <c r="IAC1" s="80"/>
      <c r="IAQ1" s="80"/>
      <c r="IAS1" s="81"/>
      <c r="IAX1" s="80"/>
      <c r="IBL1" s="80"/>
      <c r="IBN1" s="81"/>
      <c r="IBS1" s="80"/>
      <c r="ICG1" s="80"/>
      <c r="ICI1" s="81"/>
      <c r="ICN1" s="80"/>
      <c r="IDB1" s="80"/>
      <c r="IDD1" s="81"/>
      <c r="IDI1" s="80"/>
      <c r="IDW1" s="80"/>
      <c r="IDY1" s="81"/>
      <c r="IED1" s="80"/>
      <c r="IER1" s="80"/>
      <c r="IET1" s="81"/>
      <c r="IEY1" s="80"/>
      <c r="IFM1" s="80"/>
      <c r="IFO1" s="81"/>
      <c r="IFT1" s="80"/>
      <c r="IGH1" s="80"/>
      <c r="IGJ1" s="81"/>
      <c r="IGO1" s="80"/>
      <c r="IHC1" s="80"/>
      <c r="IHE1" s="81"/>
      <c r="IHJ1" s="80"/>
      <c r="IHX1" s="80"/>
      <c r="IHZ1" s="81"/>
      <c r="IIE1" s="80"/>
      <c r="IIS1" s="80"/>
      <c r="IIU1" s="81"/>
      <c r="IIZ1" s="80"/>
      <c r="IJN1" s="80"/>
      <c r="IJP1" s="81"/>
      <c r="IJU1" s="80"/>
      <c r="IKI1" s="80"/>
      <c r="IKK1" s="81"/>
      <c r="IKP1" s="80"/>
      <c r="ILD1" s="80"/>
      <c r="ILF1" s="81"/>
      <c r="ILK1" s="80"/>
      <c r="ILY1" s="80"/>
      <c r="IMA1" s="81"/>
      <c r="IMF1" s="80"/>
      <c r="IMT1" s="80"/>
      <c r="IMV1" s="81"/>
      <c r="INA1" s="80"/>
      <c r="INO1" s="80"/>
      <c r="INQ1" s="81"/>
      <c r="INV1" s="80"/>
      <c r="IOJ1" s="80"/>
      <c r="IOL1" s="81"/>
      <c r="IOQ1" s="80"/>
      <c r="IPE1" s="80"/>
      <c r="IPG1" s="81"/>
      <c r="IPL1" s="80"/>
      <c r="IPZ1" s="80"/>
      <c r="IQB1" s="81"/>
      <c r="IQG1" s="80"/>
      <c r="IQU1" s="80"/>
      <c r="IQW1" s="81"/>
      <c r="IRB1" s="80"/>
      <c r="IRP1" s="80"/>
      <c r="IRR1" s="81"/>
      <c r="IRW1" s="80"/>
      <c r="ISK1" s="80"/>
      <c r="ISM1" s="81"/>
      <c r="ISR1" s="80"/>
      <c r="ITF1" s="80"/>
      <c r="ITH1" s="81"/>
      <c r="ITM1" s="80"/>
      <c r="IUA1" s="80"/>
      <c r="IUC1" s="81"/>
      <c r="IUH1" s="80"/>
      <c r="IUV1" s="80"/>
      <c r="IUX1" s="81"/>
      <c r="IVC1" s="80"/>
      <c r="IVQ1" s="80"/>
      <c r="IVS1" s="81"/>
      <c r="IVX1" s="80"/>
      <c r="IWL1" s="80"/>
      <c r="IWN1" s="81"/>
      <c r="IWS1" s="80"/>
      <c r="IXG1" s="80"/>
      <c r="IXI1" s="81"/>
      <c r="IXN1" s="80"/>
      <c r="IYB1" s="80"/>
      <c r="IYD1" s="81"/>
      <c r="IYI1" s="80"/>
      <c r="IYW1" s="80"/>
      <c r="IYY1" s="81"/>
      <c r="IZD1" s="80"/>
      <c r="IZR1" s="80"/>
      <c r="IZT1" s="81"/>
      <c r="IZY1" s="80"/>
      <c r="JAM1" s="80"/>
      <c r="JAO1" s="81"/>
      <c r="JAT1" s="80"/>
      <c r="JBH1" s="80"/>
      <c r="JBJ1" s="81"/>
      <c r="JBO1" s="80"/>
      <c r="JCC1" s="80"/>
      <c r="JCE1" s="81"/>
      <c r="JCJ1" s="80"/>
      <c r="JCX1" s="80"/>
      <c r="JCZ1" s="81"/>
      <c r="JDE1" s="80"/>
      <c r="JDS1" s="80"/>
      <c r="JDU1" s="81"/>
      <c r="JDZ1" s="80"/>
      <c r="JEN1" s="80"/>
      <c r="JEP1" s="81"/>
      <c r="JEU1" s="80"/>
      <c r="JFI1" s="80"/>
      <c r="JFK1" s="81"/>
      <c r="JFP1" s="80"/>
      <c r="JGD1" s="80"/>
      <c r="JGF1" s="81"/>
      <c r="JGK1" s="80"/>
      <c r="JGY1" s="80"/>
      <c r="JHA1" s="81"/>
      <c r="JHF1" s="80"/>
      <c r="JHT1" s="80"/>
      <c r="JHV1" s="81"/>
      <c r="JIA1" s="80"/>
      <c r="JIO1" s="80"/>
      <c r="JIQ1" s="81"/>
      <c r="JIV1" s="80"/>
      <c r="JJJ1" s="80"/>
      <c r="JJL1" s="81"/>
      <c r="JJQ1" s="80"/>
      <c r="JKE1" s="80"/>
      <c r="JKG1" s="81"/>
      <c r="JKL1" s="80"/>
      <c r="JKZ1" s="80"/>
      <c r="JLB1" s="81"/>
      <c r="JLG1" s="80"/>
      <c r="JLU1" s="80"/>
      <c r="JLW1" s="81"/>
      <c r="JMB1" s="80"/>
      <c r="JMP1" s="80"/>
      <c r="JMR1" s="81"/>
      <c r="JMW1" s="80"/>
      <c r="JNK1" s="80"/>
      <c r="JNM1" s="81"/>
      <c r="JNR1" s="80"/>
      <c r="JOF1" s="80"/>
      <c r="JOH1" s="81"/>
      <c r="JOM1" s="80"/>
      <c r="JPA1" s="80"/>
      <c r="JPC1" s="81"/>
      <c r="JPH1" s="80"/>
      <c r="JPV1" s="80"/>
      <c r="JPX1" s="81"/>
      <c r="JQC1" s="80"/>
      <c r="JQQ1" s="80"/>
      <c r="JQS1" s="81"/>
      <c r="JQX1" s="80"/>
      <c r="JRL1" s="80"/>
      <c r="JRN1" s="81"/>
      <c r="JRS1" s="80"/>
      <c r="JSG1" s="80"/>
      <c r="JSI1" s="81"/>
      <c r="JSN1" s="80"/>
      <c r="JTB1" s="80"/>
      <c r="JTD1" s="81"/>
      <c r="JTI1" s="80"/>
      <c r="JTW1" s="80"/>
      <c r="JTY1" s="81"/>
      <c r="JUD1" s="80"/>
      <c r="JUR1" s="80"/>
      <c r="JUT1" s="81"/>
      <c r="JUY1" s="80"/>
      <c r="JVM1" s="80"/>
      <c r="JVO1" s="81"/>
      <c r="JVT1" s="80"/>
      <c r="JWH1" s="80"/>
      <c r="JWJ1" s="81"/>
      <c r="JWO1" s="80"/>
      <c r="JXC1" s="80"/>
      <c r="JXE1" s="81"/>
      <c r="JXJ1" s="80"/>
      <c r="JXX1" s="80"/>
      <c r="JXZ1" s="81"/>
      <c r="JYE1" s="80"/>
      <c r="JYS1" s="80"/>
      <c r="JYU1" s="81"/>
      <c r="JYZ1" s="80"/>
      <c r="JZN1" s="80"/>
      <c r="JZP1" s="81"/>
      <c r="JZU1" s="80"/>
      <c r="KAI1" s="80"/>
      <c r="KAK1" s="81"/>
      <c r="KAP1" s="80"/>
      <c r="KBD1" s="80"/>
      <c r="KBF1" s="81"/>
      <c r="KBK1" s="80"/>
      <c r="KBY1" s="80"/>
      <c r="KCA1" s="81"/>
      <c r="KCF1" s="80"/>
      <c r="KCT1" s="80"/>
      <c r="KCV1" s="81"/>
      <c r="KDA1" s="80"/>
      <c r="KDO1" s="80"/>
      <c r="KDQ1" s="81"/>
      <c r="KDV1" s="80"/>
      <c r="KEJ1" s="80"/>
      <c r="KEL1" s="81"/>
      <c r="KEQ1" s="80"/>
      <c r="KFE1" s="80"/>
      <c r="KFG1" s="81"/>
      <c r="KFL1" s="80"/>
      <c r="KFZ1" s="80"/>
      <c r="KGB1" s="81"/>
      <c r="KGG1" s="80"/>
      <c r="KGU1" s="80"/>
      <c r="KGW1" s="81"/>
      <c r="KHB1" s="80"/>
      <c r="KHP1" s="80"/>
      <c r="KHR1" s="81"/>
      <c r="KHW1" s="80"/>
      <c r="KIK1" s="80"/>
      <c r="KIM1" s="81"/>
      <c r="KIR1" s="80"/>
      <c r="KJF1" s="80"/>
      <c r="KJH1" s="81"/>
      <c r="KJM1" s="80"/>
      <c r="KKA1" s="80"/>
      <c r="KKC1" s="81"/>
      <c r="KKH1" s="80"/>
      <c r="KKV1" s="80"/>
      <c r="KKX1" s="81"/>
      <c r="KLC1" s="80"/>
      <c r="KLQ1" s="80"/>
      <c r="KLS1" s="81"/>
      <c r="KLX1" s="80"/>
      <c r="KML1" s="80"/>
      <c r="KMN1" s="81"/>
      <c r="KMS1" s="80"/>
      <c r="KNG1" s="80"/>
      <c r="KNI1" s="81"/>
      <c r="KNN1" s="80"/>
      <c r="KOB1" s="80"/>
      <c r="KOD1" s="81"/>
      <c r="KOI1" s="80"/>
      <c r="KOW1" s="80"/>
      <c r="KOY1" s="81"/>
      <c r="KPD1" s="80"/>
      <c r="KPR1" s="80"/>
      <c r="KPT1" s="81"/>
      <c r="KPY1" s="80"/>
      <c r="KQM1" s="80"/>
      <c r="KQO1" s="81"/>
      <c r="KQT1" s="80"/>
      <c r="KRH1" s="80"/>
      <c r="KRJ1" s="81"/>
      <c r="KRO1" s="80"/>
      <c r="KSC1" s="80"/>
      <c r="KSE1" s="81"/>
      <c r="KSJ1" s="80"/>
      <c r="KSX1" s="80"/>
      <c r="KSZ1" s="81"/>
      <c r="KTE1" s="80"/>
      <c r="KTS1" s="80"/>
      <c r="KTU1" s="81"/>
      <c r="KTZ1" s="80"/>
      <c r="KUN1" s="80"/>
      <c r="KUP1" s="81"/>
      <c r="KUU1" s="80"/>
      <c r="KVI1" s="80"/>
      <c r="KVK1" s="81"/>
      <c r="KVP1" s="80"/>
      <c r="KWD1" s="80"/>
      <c r="KWF1" s="81"/>
      <c r="KWK1" s="80"/>
      <c r="KWY1" s="80"/>
      <c r="KXA1" s="81"/>
      <c r="KXF1" s="80"/>
      <c r="KXT1" s="80"/>
      <c r="KXV1" s="81"/>
      <c r="KYA1" s="80"/>
      <c r="KYO1" s="80"/>
      <c r="KYQ1" s="81"/>
      <c r="KYV1" s="80"/>
      <c r="KZJ1" s="80"/>
      <c r="KZL1" s="81"/>
      <c r="KZQ1" s="80"/>
      <c r="LAE1" s="80"/>
      <c r="LAG1" s="81"/>
      <c r="LAL1" s="80"/>
      <c r="LAZ1" s="80"/>
      <c r="LBB1" s="81"/>
      <c r="LBG1" s="80"/>
      <c r="LBU1" s="80"/>
      <c r="LBW1" s="81"/>
      <c r="LCB1" s="80"/>
      <c r="LCP1" s="80"/>
      <c r="LCR1" s="81"/>
      <c r="LCW1" s="80"/>
      <c r="LDK1" s="80"/>
      <c r="LDM1" s="81"/>
      <c r="LDR1" s="80"/>
      <c r="LEF1" s="80"/>
      <c r="LEH1" s="81"/>
      <c r="LEM1" s="80"/>
      <c r="LFA1" s="80"/>
      <c r="LFC1" s="81"/>
      <c r="LFH1" s="80"/>
      <c r="LFV1" s="80"/>
      <c r="LFX1" s="81"/>
      <c r="LGC1" s="80"/>
      <c r="LGQ1" s="80"/>
      <c r="LGS1" s="81"/>
      <c r="LGX1" s="80"/>
      <c r="LHL1" s="80"/>
      <c r="LHN1" s="81"/>
      <c r="LHS1" s="80"/>
      <c r="LIG1" s="80"/>
      <c r="LII1" s="81"/>
      <c r="LIN1" s="80"/>
      <c r="LJB1" s="80"/>
      <c r="LJD1" s="81"/>
      <c r="LJI1" s="80"/>
      <c r="LJW1" s="80"/>
      <c r="LJY1" s="81"/>
      <c r="LKD1" s="80"/>
      <c r="LKR1" s="80"/>
      <c r="LKT1" s="81"/>
      <c r="LKY1" s="80"/>
      <c r="LLM1" s="80"/>
      <c r="LLO1" s="81"/>
      <c r="LLT1" s="80"/>
      <c r="LMH1" s="80"/>
      <c r="LMJ1" s="81"/>
      <c r="LMO1" s="80"/>
      <c r="LNC1" s="80"/>
      <c r="LNE1" s="81"/>
      <c r="LNJ1" s="80"/>
      <c r="LNX1" s="80"/>
      <c r="LNZ1" s="81"/>
      <c r="LOE1" s="80"/>
      <c r="LOS1" s="80"/>
      <c r="LOU1" s="81"/>
      <c r="LOZ1" s="80"/>
      <c r="LPN1" s="80"/>
      <c r="LPP1" s="81"/>
      <c r="LPU1" s="80"/>
      <c r="LQI1" s="80"/>
      <c r="LQK1" s="81"/>
      <c r="LQP1" s="80"/>
      <c r="LRD1" s="80"/>
      <c r="LRF1" s="81"/>
      <c r="LRK1" s="80"/>
      <c r="LRY1" s="80"/>
      <c r="LSA1" s="81"/>
      <c r="LSF1" s="80"/>
      <c r="LST1" s="80"/>
      <c r="LSV1" s="81"/>
      <c r="LTA1" s="80"/>
      <c r="LTO1" s="80"/>
      <c r="LTQ1" s="81"/>
      <c r="LTV1" s="80"/>
      <c r="LUJ1" s="80"/>
      <c r="LUL1" s="81"/>
      <c r="LUQ1" s="80"/>
      <c r="LVE1" s="80"/>
      <c r="LVG1" s="81"/>
      <c r="LVL1" s="80"/>
      <c r="LVZ1" s="80"/>
      <c r="LWB1" s="81"/>
      <c r="LWG1" s="80"/>
      <c r="LWU1" s="80"/>
      <c r="LWW1" s="81"/>
      <c r="LXB1" s="80"/>
      <c r="LXP1" s="80"/>
      <c r="LXR1" s="81"/>
      <c r="LXW1" s="80"/>
      <c r="LYK1" s="80"/>
      <c r="LYM1" s="81"/>
      <c r="LYR1" s="80"/>
      <c r="LZF1" s="80"/>
      <c r="LZH1" s="81"/>
      <c r="LZM1" s="80"/>
      <c r="MAA1" s="80"/>
      <c r="MAC1" s="81"/>
      <c r="MAH1" s="80"/>
      <c r="MAV1" s="80"/>
      <c r="MAX1" s="81"/>
      <c r="MBC1" s="80"/>
      <c r="MBQ1" s="80"/>
      <c r="MBS1" s="81"/>
      <c r="MBX1" s="80"/>
      <c r="MCL1" s="80"/>
      <c r="MCN1" s="81"/>
      <c r="MCS1" s="80"/>
      <c r="MDG1" s="80"/>
      <c r="MDI1" s="81"/>
      <c r="MDN1" s="80"/>
      <c r="MEB1" s="80"/>
      <c r="MED1" s="81"/>
      <c r="MEI1" s="80"/>
      <c r="MEW1" s="80"/>
      <c r="MEY1" s="81"/>
      <c r="MFD1" s="80"/>
      <c r="MFR1" s="80"/>
      <c r="MFT1" s="81"/>
      <c r="MFY1" s="80"/>
      <c r="MGM1" s="80"/>
      <c r="MGO1" s="81"/>
      <c r="MGT1" s="80"/>
      <c r="MHH1" s="80"/>
      <c r="MHJ1" s="81"/>
      <c r="MHO1" s="80"/>
      <c r="MIC1" s="80"/>
      <c r="MIE1" s="81"/>
      <c r="MIJ1" s="80"/>
      <c r="MIX1" s="80"/>
      <c r="MIZ1" s="81"/>
      <c r="MJE1" s="80"/>
      <c r="MJS1" s="80"/>
      <c r="MJU1" s="81"/>
      <c r="MJZ1" s="80"/>
      <c r="MKN1" s="80"/>
      <c r="MKP1" s="81"/>
      <c r="MKU1" s="80"/>
      <c r="MLI1" s="80"/>
      <c r="MLK1" s="81"/>
      <c r="MLP1" s="80"/>
      <c r="MMD1" s="80"/>
      <c r="MMF1" s="81"/>
      <c r="MMK1" s="80"/>
      <c r="MMY1" s="80"/>
      <c r="MNA1" s="81"/>
      <c r="MNF1" s="80"/>
      <c r="MNT1" s="80"/>
      <c r="MNV1" s="81"/>
      <c r="MOA1" s="80"/>
      <c r="MOO1" s="80"/>
      <c r="MOQ1" s="81"/>
      <c r="MOV1" s="80"/>
      <c r="MPJ1" s="80"/>
      <c r="MPL1" s="81"/>
      <c r="MPQ1" s="80"/>
      <c r="MQE1" s="80"/>
      <c r="MQG1" s="81"/>
      <c r="MQL1" s="80"/>
      <c r="MQZ1" s="80"/>
      <c r="MRB1" s="81"/>
      <c r="MRG1" s="80"/>
      <c r="MRU1" s="80"/>
      <c r="MRW1" s="81"/>
      <c r="MSB1" s="80"/>
      <c r="MSP1" s="80"/>
      <c r="MSR1" s="81"/>
      <c r="MSW1" s="80"/>
      <c r="MTK1" s="80"/>
      <c r="MTM1" s="81"/>
      <c r="MTR1" s="80"/>
      <c r="MUF1" s="80"/>
      <c r="MUH1" s="81"/>
      <c r="MUM1" s="80"/>
      <c r="MVA1" s="80"/>
      <c r="MVC1" s="81"/>
      <c r="MVH1" s="80"/>
      <c r="MVV1" s="80"/>
      <c r="MVX1" s="81"/>
      <c r="MWC1" s="80"/>
      <c r="MWQ1" s="80"/>
      <c r="MWS1" s="81"/>
      <c r="MWX1" s="80"/>
      <c r="MXL1" s="80"/>
      <c r="MXN1" s="81"/>
      <c r="MXS1" s="80"/>
      <c r="MYG1" s="80"/>
      <c r="MYI1" s="81"/>
      <c r="MYN1" s="80"/>
      <c r="MZB1" s="80"/>
      <c r="MZD1" s="81"/>
      <c r="MZI1" s="80"/>
      <c r="MZW1" s="80"/>
      <c r="MZY1" s="81"/>
      <c r="NAD1" s="80"/>
      <c r="NAR1" s="80"/>
      <c r="NAT1" s="81"/>
      <c r="NAY1" s="80"/>
      <c r="NBM1" s="80"/>
      <c r="NBO1" s="81"/>
      <c r="NBT1" s="80"/>
      <c r="NCH1" s="80"/>
      <c r="NCJ1" s="81"/>
      <c r="NCO1" s="80"/>
      <c r="NDC1" s="80"/>
      <c r="NDE1" s="81"/>
      <c r="NDJ1" s="80"/>
      <c r="NDX1" s="80"/>
      <c r="NDZ1" s="81"/>
      <c r="NEE1" s="80"/>
      <c r="NES1" s="80"/>
      <c r="NEU1" s="81"/>
      <c r="NEZ1" s="80"/>
      <c r="NFN1" s="80"/>
      <c r="NFP1" s="81"/>
      <c r="NFU1" s="80"/>
      <c r="NGI1" s="80"/>
      <c r="NGK1" s="81"/>
      <c r="NGP1" s="80"/>
      <c r="NHD1" s="80"/>
      <c r="NHF1" s="81"/>
      <c r="NHK1" s="80"/>
      <c r="NHY1" s="80"/>
      <c r="NIA1" s="81"/>
      <c r="NIF1" s="80"/>
      <c r="NIT1" s="80"/>
      <c r="NIV1" s="81"/>
      <c r="NJA1" s="80"/>
      <c r="NJO1" s="80"/>
      <c r="NJQ1" s="81"/>
      <c r="NJV1" s="80"/>
      <c r="NKJ1" s="80"/>
      <c r="NKL1" s="81"/>
      <c r="NKQ1" s="80"/>
      <c r="NLE1" s="80"/>
      <c r="NLG1" s="81"/>
      <c r="NLL1" s="80"/>
      <c r="NLZ1" s="80"/>
      <c r="NMB1" s="81"/>
      <c r="NMG1" s="80"/>
      <c r="NMU1" s="80"/>
      <c r="NMW1" s="81"/>
      <c r="NNB1" s="80"/>
      <c r="NNP1" s="80"/>
      <c r="NNR1" s="81"/>
      <c r="NNW1" s="80"/>
      <c r="NOK1" s="80"/>
      <c r="NOM1" s="81"/>
      <c r="NOR1" s="80"/>
      <c r="NPF1" s="80"/>
      <c r="NPH1" s="81"/>
      <c r="NPM1" s="80"/>
      <c r="NQA1" s="80"/>
      <c r="NQC1" s="81"/>
      <c r="NQH1" s="80"/>
      <c r="NQV1" s="80"/>
      <c r="NQX1" s="81"/>
      <c r="NRC1" s="80"/>
      <c r="NRQ1" s="80"/>
      <c r="NRS1" s="81"/>
      <c r="NRX1" s="80"/>
      <c r="NSL1" s="80"/>
      <c r="NSN1" s="81"/>
      <c r="NSS1" s="80"/>
      <c r="NTG1" s="80"/>
      <c r="NTI1" s="81"/>
      <c r="NTN1" s="80"/>
      <c r="NUB1" s="80"/>
      <c r="NUD1" s="81"/>
      <c r="NUI1" s="80"/>
      <c r="NUW1" s="80"/>
      <c r="NUY1" s="81"/>
      <c r="NVD1" s="80"/>
      <c r="NVR1" s="80"/>
      <c r="NVT1" s="81"/>
      <c r="NVY1" s="80"/>
      <c r="NWM1" s="80"/>
      <c r="NWO1" s="81"/>
      <c r="NWT1" s="80"/>
      <c r="NXH1" s="80"/>
      <c r="NXJ1" s="81"/>
      <c r="NXO1" s="80"/>
      <c r="NYC1" s="80"/>
      <c r="NYE1" s="81"/>
      <c r="NYJ1" s="80"/>
      <c r="NYX1" s="80"/>
      <c r="NYZ1" s="81"/>
      <c r="NZE1" s="80"/>
      <c r="NZS1" s="80"/>
      <c r="NZU1" s="81"/>
      <c r="NZZ1" s="80"/>
      <c r="OAN1" s="80"/>
      <c r="OAP1" s="81"/>
      <c r="OAU1" s="80"/>
      <c r="OBI1" s="80"/>
      <c r="OBK1" s="81"/>
      <c r="OBP1" s="80"/>
      <c r="OCD1" s="80"/>
      <c r="OCF1" s="81"/>
      <c r="OCK1" s="80"/>
      <c r="OCY1" s="80"/>
      <c r="ODA1" s="81"/>
      <c r="ODF1" s="80"/>
      <c r="ODT1" s="80"/>
      <c r="ODV1" s="81"/>
      <c r="OEA1" s="80"/>
      <c r="OEO1" s="80"/>
      <c r="OEQ1" s="81"/>
      <c r="OEV1" s="80"/>
      <c r="OFJ1" s="80"/>
      <c r="OFL1" s="81"/>
      <c r="OFQ1" s="80"/>
      <c r="OGE1" s="80"/>
      <c r="OGG1" s="81"/>
      <c r="OGL1" s="80"/>
      <c r="OGZ1" s="80"/>
      <c r="OHB1" s="81"/>
      <c r="OHG1" s="80"/>
      <c r="OHU1" s="80"/>
      <c r="OHW1" s="81"/>
      <c r="OIB1" s="80"/>
      <c r="OIP1" s="80"/>
      <c r="OIR1" s="81"/>
      <c r="OIW1" s="80"/>
      <c r="OJK1" s="80"/>
      <c r="OJM1" s="81"/>
      <c r="OJR1" s="80"/>
      <c r="OKF1" s="80"/>
      <c r="OKH1" s="81"/>
      <c r="OKM1" s="80"/>
      <c r="OLA1" s="80"/>
      <c r="OLC1" s="81"/>
      <c r="OLH1" s="80"/>
      <c r="OLV1" s="80"/>
      <c r="OLX1" s="81"/>
      <c r="OMC1" s="80"/>
      <c r="OMQ1" s="80"/>
      <c r="OMS1" s="81"/>
      <c r="OMX1" s="80"/>
      <c r="ONL1" s="80"/>
      <c r="ONN1" s="81"/>
      <c r="ONS1" s="80"/>
      <c r="OOG1" s="80"/>
      <c r="OOI1" s="81"/>
      <c r="OON1" s="80"/>
      <c r="OPB1" s="80"/>
      <c r="OPD1" s="81"/>
      <c r="OPI1" s="80"/>
      <c r="OPW1" s="80"/>
      <c r="OPY1" s="81"/>
      <c r="OQD1" s="80"/>
      <c r="OQR1" s="80"/>
      <c r="OQT1" s="81"/>
      <c r="OQY1" s="80"/>
      <c r="ORM1" s="80"/>
      <c r="ORO1" s="81"/>
      <c r="ORT1" s="80"/>
      <c r="OSH1" s="80"/>
      <c r="OSJ1" s="81"/>
      <c r="OSO1" s="80"/>
      <c r="OTC1" s="80"/>
      <c r="OTE1" s="81"/>
      <c r="OTJ1" s="80"/>
      <c r="OTX1" s="80"/>
      <c r="OTZ1" s="81"/>
      <c r="OUE1" s="80"/>
      <c r="OUS1" s="80"/>
      <c r="OUU1" s="81"/>
      <c r="OUZ1" s="80"/>
      <c r="OVN1" s="80"/>
      <c r="OVP1" s="81"/>
      <c r="OVU1" s="80"/>
      <c r="OWI1" s="80"/>
      <c r="OWK1" s="81"/>
      <c r="OWP1" s="80"/>
      <c r="OXD1" s="80"/>
      <c r="OXF1" s="81"/>
      <c r="OXK1" s="80"/>
      <c r="OXY1" s="80"/>
      <c r="OYA1" s="81"/>
      <c r="OYF1" s="80"/>
      <c r="OYT1" s="80"/>
      <c r="OYV1" s="81"/>
      <c r="OZA1" s="80"/>
      <c r="OZO1" s="80"/>
      <c r="OZQ1" s="81"/>
      <c r="OZV1" s="80"/>
      <c r="PAJ1" s="80"/>
      <c r="PAL1" s="81"/>
      <c r="PAQ1" s="80"/>
      <c r="PBE1" s="80"/>
      <c r="PBG1" s="81"/>
      <c r="PBL1" s="80"/>
      <c r="PBZ1" s="80"/>
      <c r="PCB1" s="81"/>
      <c r="PCG1" s="80"/>
      <c r="PCU1" s="80"/>
      <c r="PCW1" s="81"/>
      <c r="PDB1" s="80"/>
      <c r="PDP1" s="80"/>
      <c r="PDR1" s="81"/>
      <c r="PDW1" s="80"/>
      <c r="PEK1" s="80"/>
      <c r="PEM1" s="81"/>
      <c r="PER1" s="80"/>
      <c r="PFF1" s="80"/>
      <c r="PFH1" s="81"/>
      <c r="PFM1" s="80"/>
      <c r="PGA1" s="80"/>
      <c r="PGC1" s="81"/>
      <c r="PGH1" s="80"/>
      <c r="PGV1" s="80"/>
      <c r="PGX1" s="81"/>
      <c r="PHC1" s="80"/>
      <c r="PHQ1" s="80"/>
      <c r="PHS1" s="81"/>
      <c r="PHX1" s="80"/>
      <c r="PIL1" s="80"/>
      <c r="PIN1" s="81"/>
      <c r="PIS1" s="80"/>
      <c r="PJG1" s="80"/>
      <c r="PJI1" s="81"/>
      <c r="PJN1" s="80"/>
      <c r="PKB1" s="80"/>
      <c r="PKD1" s="81"/>
      <c r="PKI1" s="80"/>
      <c r="PKW1" s="80"/>
      <c r="PKY1" s="81"/>
      <c r="PLD1" s="80"/>
      <c r="PLR1" s="80"/>
      <c r="PLT1" s="81"/>
      <c r="PLY1" s="80"/>
      <c r="PMM1" s="80"/>
      <c r="PMO1" s="81"/>
      <c r="PMT1" s="80"/>
      <c r="PNH1" s="80"/>
      <c r="PNJ1" s="81"/>
      <c r="PNO1" s="80"/>
      <c r="POC1" s="80"/>
      <c r="POE1" s="81"/>
      <c r="POJ1" s="80"/>
      <c r="POX1" s="80"/>
      <c r="POZ1" s="81"/>
      <c r="PPE1" s="80"/>
      <c r="PPS1" s="80"/>
      <c r="PPU1" s="81"/>
      <c r="PPZ1" s="80"/>
      <c r="PQN1" s="80"/>
      <c r="PQP1" s="81"/>
      <c r="PQU1" s="80"/>
      <c r="PRI1" s="80"/>
      <c r="PRK1" s="81"/>
      <c r="PRP1" s="80"/>
      <c r="PSD1" s="80"/>
      <c r="PSF1" s="81"/>
      <c r="PSK1" s="80"/>
      <c r="PSY1" s="80"/>
      <c r="PTA1" s="81"/>
      <c r="PTF1" s="80"/>
      <c r="PTT1" s="80"/>
      <c r="PTV1" s="81"/>
      <c r="PUA1" s="80"/>
      <c r="PUO1" s="80"/>
      <c r="PUQ1" s="81"/>
      <c r="PUV1" s="80"/>
      <c r="PVJ1" s="80"/>
      <c r="PVL1" s="81"/>
      <c r="PVQ1" s="80"/>
      <c r="PWE1" s="80"/>
      <c r="PWG1" s="81"/>
      <c r="PWL1" s="80"/>
      <c r="PWZ1" s="80"/>
      <c r="PXB1" s="81"/>
      <c r="PXG1" s="80"/>
      <c r="PXU1" s="80"/>
      <c r="PXW1" s="81"/>
      <c r="PYB1" s="80"/>
      <c r="PYP1" s="80"/>
      <c r="PYR1" s="81"/>
      <c r="PYW1" s="80"/>
      <c r="PZK1" s="80"/>
      <c r="PZM1" s="81"/>
      <c r="PZR1" s="80"/>
      <c r="QAF1" s="80"/>
      <c r="QAH1" s="81"/>
      <c r="QAM1" s="80"/>
      <c r="QBA1" s="80"/>
      <c r="QBC1" s="81"/>
      <c r="QBH1" s="80"/>
      <c r="QBV1" s="80"/>
      <c r="QBX1" s="81"/>
      <c r="QCC1" s="80"/>
      <c r="QCQ1" s="80"/>
      <c r="QCS1" s="81"/>
      <c r="QCX1" s="80"/>
      <c r="QDL1" s="80"/>
      <c r="QDN1" s="81"/>
      <c r="QDS1" s="80"/>
      <c r="QEG1" s="80"/>
      <c r="QEI1" s="81"/>
      <c r="QEN1" s="80"/>
      <c r="QFB1" s="80"/>
      <c r="QFD1" s="81"/>
      <c r="QFI1" s="80"/>
      <c r="QFW1" s="80"/>
      <c r="QFY1" s="81"/>
      <c r="QGD1" s="80"/>
      <c r="QGR1" s="80"/>
      <c r="QGT1" s="81"/>
      <c r="QGY1" s="80"/>
      <c r="QHM1" s="80"/>
      <c r="QHO1" s="81"/>
      <c r="QHT1" s="80"/>
      <c r="QIH1" s="80"/>
      <c r="QIJ1" s="81"/>
      <c r="QIO1" s="80"/>
      <c r="QJC1" s="80"/>
      <c r="QJE1" s="81"/>
      <c r="QJJ1" s="80"/>
      <c r="QJX1" s="80"/>
      <c r="QJZ1" s="81"/>
      <c r="QKE1" s="80"/>
      <c r="QKS1" s="80"/>
      <c r="QKU1" s="81"/>
      <c r="QKZ1" s="80"/>
      <c r="QLN1" s="80"/>
      <c r="QLP1" s="81"/>
      <c r="QLU1" s="80"/>
      <c r="QMI1" s="80"/>
      <c r="QMK1" s="81"/>
      <c r="QMP1" s="80"/>
      <c r="QND1" s="80"/>
      <c r="QNF1" s="81"/>
      <c r="QNK1" s="80"/>
      <c r="QNY1" s="80"/>
      <c r="QOA1" s="81"/>
      <c r="QOF1" s="80"/>
      <c r="QOT1" s="80"/>
      <c r="QOV1" s="81"/>
      <c r="QPA1" s="80"/>
      <c r="QPO1" s="80"/>
      <c r="QPQ1" s="81"/>
      <c r="QPV1" s="80"/>
      <c r="QQJ1" s="80"/>
      <c r="QQL1" s="81"/>
      <c r="QQQ1" s="80"/>
      <c r="QRE1" s="80"/>
      <c r="QRG1" s="81"/>
      <c r="QRL1" s="80"/>
      <c r="QRZ1" s="80"/>
      <c r="QSB1" s="81"/>
      <c r="QSG1" s="80"/>
    </row>
    <row r="2" spans="1:1024 1026:2039 2053:3068 3082:4092 4097:5119 5121:6134 6148:7163 7177:8192 8206:9216 9221:10229 10243:11258 11272:11993" s="116" customFormat="1" ht="21" x14ac:dyDescent="0.5">
      <c r="B2" s="543"/>
      <c r="C2" s="543"/>
      <c r="D2" s="116" t="s">
        <v>155</v>
      </c>
      <c r="AD2" s="258"/>
      <c r="AY2" s="258"/>
      <c r="BT2" s="258"/>
      <c r="CO2" s="258"/>
      <c r="DJ2" s="258"/>
      <c r="EE2" s="258"/>
      <c r="EZ2" s="258"/>
      <c r="FU2" s="258"/>
      <c r="GP2" s="258"/>
      <c r="HK2" s="258"/>
      <c r="IF2" s="258"/>
      <c r="JA2" s="258"/>
      <c r="JV2" s="258"/>
      <c r="KQ2" s="258"/>
      <c r="LU2" s="258"/>
      <c r="MP2" s="258"/>
      <c r="NK2" s="258"/>
      <c r="OF2" s="258"/>
      <c r="PA2" s="258"/>
      <c r="PV2" s="258"/>
      <c r="QQ2" s="258"/>
      <c r="RL2" s="258"/>
      <c r="SG2" s="258"/>
      <c r="TB2" s="258"/>
      <c r="TW2" s="258"/>
      <c r="UR2" s="258"/>
      <c r="VM2" s="258"/>
      <c r="WH2" s="258"/>
      <c r="XC2" s="258"/>
      <c r="XX2" s="258"/>
      <c r="YS2" s="258"/>
      <c r="ZN2" s="258"/>
      <c r="AAI2" s="258"/>
      <c r="ABD2" s="258"/>
      <c r="ABY2" s="258"/>
      <c r="ACT2" s="258"/>
      <c r="ADO2" s="258"/>
      <c r="AEJ2" s="258"/>
      <c r="AFE2" s="258"/>
      <c r="AFZ2" s="258"/>
      <c r="AGU2" s="258"/>
      <c r="AHP2" s="258"/>
      <c r="AIK2" s="258"/>
      <c r="AJF2" s="258"/>
      <c r="AKA2" s="258"/>
      <c r="AKV2" s="258"/>
      <c r="ALQ2" s="258"/>
      <c r="AML2" s="258"/>
      <c r="ANG2" s="258"/>
      <c r="AOB2" s="258"/>
      <c r="AOW2" s="258"/>
      <c r="APR2" s="258"/>
      <c r="AQM2" s="258"/>
      <c r="ARH2" s="258"/>
      <c r="ASC2" s="258"/>
      <c r="ASX2" s="258"/>
      <c r="ATS2" s="258"/>
      <c r="AUN2" s="258"/>
      <c r="AVI2" s="258"/>
      <c r="AWD2" s="258"/>
      <c r="AWY2" s="258"/>
      <c r="AXT2" s="258"/>
      <c r="AYO2" s="258"/>
      <c r="AZJ2" s="258"/>
      <c r="BAE2" s="258"/>
      <c r="BAZ2" s="258"/>
      <c r="BBU2" s="258"/>
      <c r="BCP2" s="258"/>
      <c r="BDK2" s="258"/>
      <c r="BEF2" s="258"/>
      <c r="BFA2" s="258"/>
      <c r="BFV2" s="258"/>
      <c r="BGQ2" s="258"/>
      <c r="BHL2" s="258"/>
      <c r="BIG2" s="258"/>
      <c r="BJB2" s="258"/>
      <c r="BJW2" s="258"/>
      <c r="BKR2" s="258"/>
      <c r="BLM2" s="258"/>
      <c r="BMH2" s="258"/>
      <c r="BNC2" s="258"/>
      <c r="BNX2" s="258"/>
      <c r="BOS2" s="258"/>
      <c r="BPN2" s="258"/>
      <c r="BQI2" s="258"/>
      <c r="BRD2" s="258"/>
      <c r="BRY2" s="258"/>
      <c r="BST2" s="258"/>
      <c r="BTO2" s="258"/>
      <c r="BUJ2" s="258"/>
      <c r="BVE2" s="258"/>
      <c r="BVZ2" s="258"/>
      <c r="BWU2" s="258"/>
      <c r="BXP2" s="258"/>
      <c r="BYK2" s="258"/>
      <c r="BZF2" s="258"/>
      <c r="CAA2" s="258"/>
      <c r="CAV2" s="258"/>
      <c r="CBQ2" s="258"/>
      <c r="CCL2" s="258"/>
      <c r="CDG2" s="258"/>
      <c r="CEB2" s="258"/>
      <c r="CEW2" s="258"/>
      <c r="CFR2" s="258"/>
      <c r="CGM2" s="258"/>
      <c r="CHH2" s="258"/>
      <c r="CIC2" s="258"/>
      <c r="CIX2" s="258"/>
      <c r="CJS2" s="258"/>
      <c r="CKN2" s="258"/>
      <c r="CLI2" s="258"/>
      <c r="CMD2" s="258"/>
      <c r="CMY2" s="258"/>
      <c r="CNT2" s="258"/>
      <c r="COO2" s="258"/>
      <c r="CPJ2" s="258"/>
      <c r="CQE2" s="258"/>
      <c r="CQZ2" s="258"/>
      <c r="CRU2" s="258"/>
      <c r="CSP2" s="258"/>
      <c r="CTK2" s="258"/>
      <c r="CUF2" s="258"/>
      <c r="CVA2" s="258"/>
      <c r="CVV2" s="258"/>
      <c r="CWQ2" s="258"/>
      <c r="CXL2" s="258"/>
      <c r="CYG2" s="258"/>
      <c r="CZB2" s="258"/>
      <c r="CZW2" s="258"/>
      <c r="DAR2" s="258"/>
      <c r="DBM2" s="258"/>
      <c r="DCH2" s="258"/>
      <c r="DDC2" s="258"/>
      <c r="DDX2" s="258"/>
      <c r="DES2" s="258"/>
      <c r="DFN2" s="258"/>
      <c r="DGI2" s="258"/>
      <c r="DHD2" s="258"/>
      <c r="DHY2" s="258"/>
      <c r="DIT2" s="258"/>
      <c r="DJO2" s="258"/>
      <c r="DKJ2" s="258"/>
      <c r="DLE2" s="258"/>
      <c r="DLZ2" s="258"/>
      <c r="DMU2" s="258"/>
      <c r="DNP2" s="258"/>
      <c r="DOK2" s="258"/>
      <c r="DPF2" s="258"/>
      <c r="DQA2" s="258"/>
      <c r="DQV2" s="258"/>
      <c r="DRQ2" s="258"/>
      <c r="DSL2" s="258"/>
      <c r="DTG2" s="258"/>
      <c r="DUB2" s="258"/>
      <c r="DUW2" s="258"/>
      <c r="DVR2" s="258"/>
      <c r="DWM2" s="258"/>
      <c r="DXH2" s="258"/>
      <c r="DYC2" s="258"/>
      <c r="DYX2" s="258"/>
      <c r="DZS2" s="258"/>
      <c r="EAN2" s="258"/>
      <c r="EBI2" s="258"/>
      <c r="ECD2" s="258"/>
      <c r="ECY2" s="258"/>
      <c r="EDT2" s="258"/>
      <c r="EEO2" s="258"/>
      <c r="EFJ2" s="258"/>
      <c r="EGE2" s="258"/>
      <c r="EGZ2" s="258"/>
      <c r="EHU2" s="258"/>
      <c r="EIP2" s="258"/>
      <c r="EJK2" s="258"/>
      <c r="EKF2" s="258"/>
      <c r="ELA2" s="258"/>
      <c r="ELV2" s="258"/>
      <c r="EMQ2" s="258"/>
      <c r="ENL2" s="258"/>
      <c r="EOG2" s="258"/>
      <c r="EPB2" s="258"/>
      <c r="EPW2" s="258"/>
      <c r="EQR2" s="258"/>
      <c r="ERM2" s="258"/>
      <c r="ESH2" s="258"/>
      <c r="ETC2" s="258"/>
      <c r="ETX2" s="258"/>
      <c r="EUS2" s="258"/>
      <c r="EVN2" s="258"/>
      <c r="EWI2" s="258"/>
      <c r="EXD2" s="258"/>
      <c r="EXY2" s="258"/>
      <c r="EYT2" s="258"/>
      <c r="EZO2" s="258"/>
      <c r="FAJ2" s="258"/>
      <c r="FBE2" s="258"/>
      <c r="FBZ2" s="258"/>
      <c r="FCU2" s="258"/>
      <c r="FDP2" s="258"/>
      <c r="FEK2" s="258"/>
      <c r="FFF2" s="258"/>
      <c r="FGA2" s="258"/>
      <c r="FGV2" s="258"/>
      <c r="FHQ2" s="258"/>
      <c r="FIL2" s="258"/>
      <c r="FJG2" s="258"/>
      <c r="FKB2" s="258"/>
      <c r="FKW2" s="258"/>
      <c r="FLR2" s="258"/>
      <c r="FMM2" s="258"/>
      <c r="FNH2" s="258"/>
      <c r="FOC2" s="258"/>
      <c r="FOX2" s="258"/>
      <c r="FPS2" s="258"/>
      <c r="FQN2" s="258"/>
      <c r="FRI2" s="258"/>
      <c r="FSD2" s="258"/>
      <c r="FSY2" s="258"/>
      <c r="FTT2" s="258"/>
      <c r="FUO2" s="258"/>
      <c r="FVJ2" s="258"/>
      <c r="FWE2" s="258"/>
      <c r="FWZ2" s="258"/>
      <c r="FXU2" s="258"/>
      <c r="FYP2" s="258"/>
      <c r="FZK2" s="258"/>
      <c r="GAF2" s="258"/>
      <c r="GBA2" s="258"/>
      <c r="GBV2" s="258"/>
      <c r="GCQ2" s="258"/>
      <c r="GDL2" s="258"/>
      <c r="GEG2" s="258"/>
      <c r="GFB2" s="258"/>
      <c r="GFW2" s="258"/>
      <c r="GGR2" s="258"/>
      <c r="GHM2" s="258"/>
      <c r="GIH2" s="258"/>
      <c r="GJC2" s="258"/>
      <c r="GJX2" s="258"/>
      <c r="GKS2" s="258"/>
      <c r="GLN2" s="258"/>
      <c r="GMI2" s="258"/>
      <c r="GND2" s="258"/>
      <c r="GNY2" s="258"/>
      <c r="GOT2" s="258"/>
      <c r="GPO2" s="258"/>
      <c r="GQJ2" s="258"/>
      <c r="GRE2" s="258"/>
      <c r="GRZ2" s="258"/>
      <c r="GSU2" s="258"/>
      <c r="GTP2" s="258"/>
      <c r="GUK2" s="258"/>
      <c r="GVF2" s="258"/>
      <c r="GWA2" s="258"/>
      <c r="GWV2" s="258"/>
      <c r="GXQ2" s="258"/>
      <c r="GYL2" s="258"/>
      <c r="GZG2" s="258"/>
      <c r="HAB2" s="258"/>
      <c r="HAW2" s="258"/>
      <c r="HBR2" s="258"/>
      <c r="HCM2" s="258"/>
      <c r="HDH2" s="258"/>
      <c r="HEC2" s="258"/>
      <c r="HEX2" s="258"/>
      <c r="HFS2" s="258"/>
      <c r="HGN2" s="258"/>
      <c r="HHI2" s="258"/>
      <c r="HID2" s="258"/>
      <c r="HIY2" s="258"/>
      <c r="HJT2" s="258"/>
      <c r="HKO2" s="258"/>
      <c r="HLJ2" s="258"/>
      <c r="HME2" s="258"/>
      <c r="HMZ2" s="258"/>
      <c r="HNU2" s="258"/>
      <c r="HOP2" s="258"/>
      <c r="HPK2" s="258"/>
      <c r="HQF2" s="258"/>
      <c r="HRA2" s="258"/>
      <c r="HRV2" s="258"/>
      <c r="HSQ2" s="258"/>
      <c r="HTL2" s="258"/>
      <c r="HUG2" s="258"/>
      <c r="HVB2" s="258"/>
      <c r="HVW2" s="258"/>
      <c r="HWR2" s="258"/>
      <c r="HXM2" s="258"/>
      <c r="HYH2" s="258"/>
      <c r="HZC2" s="258"/>
      <c r="HZX2" s="258"/>
      <c r="IAS2" s="258"/>
      <c r="IBN2" s="258"/>
      <c r="ICI2" s="258"/>
      <c r="IDD2" s="258"/>
      <c r="IDY2" s="258"/>
      <c r="IET2" s="258"/>
      <c r="IFO2" s="258"/>
      <c r="IGJ2" s="258"/>
      <c r="IHE2" s="258"/>
      <c r="IHZ2" s="258"/>
      <c r="IIU2" s="258"/>
      <c r="IJP2" s="258"/>
      <c r="IKK2" s="258"/>
      <c r="ILF2" s="258"/>
      <c r="IMA2" s="258"/>
      <c r="IMV2" s="258"/>
      <c r="INQ2" s="258"/>
      <c r="IOL2" s="258"/>
      <c r="IPG2" s="258"/>
      <c r="IQB2" s="258"/>
      <c r="IQW2" s="258"/>
      <c r="IRR2" s="258"/>
      <c r="ISM2" s="258"/>
      <c r="ITH2" s="258"/>
      <c r="IUC2" s="258"/>
      <c r="IUX2" s="258"/>
      <c r="IVS2" s="258"/>
      <c r="IWN2" s="258"/>
      <c r="IXI2" s="258"/>
      <c r="IYD2" s="258"/>
      <c r="IYY2" s="258"/>
      <c r="IZT2" s="258"/>
      <c r="JAO2" s="258"/>
      <c r="JBJ2" s="258"/>
      <c r="JCE2" s="258"/>
      <c r="JCZ2" s="258"/>
      <c r="JDU2" s="258"/>
      <c r="JEP2" s="258"/>
      <c r="JFK2" s="258"/>
      <c r="JGF2" s="258"/>
      <c r="JHA2" s="258"/>
      <c r="JHV2" s="258"/>
      <c r="JIQ2" s="258"/>
      <c r="JJL2" s="258"/>
      <c r="JKG2" s="258"/>
      <c r="JLB2" s="258"/>
      <c r="JLW2" s="258"/>
      <c r="JMR2" s="258"/>
      <c r="JNM2" s="258"/>
      <c r="JOH2" s="258"/>
      <c r="JPC2" s="258"/>
      <c r="JPX2" s="258"/>
      <c r="JQS2" s="258"/>
      <c r="JRN2" s="258"/>
      <c r="JSI2" s="258"/>
      <c r="JTD2" s="258"/>
      <c r="JTY2" s="258"/>
      <c r="JUT2" s="258"/>
      <c r="JVO2" s="258"/>
      <c r="JWJ2" s="258"/>
      <c r="JXE2" s="258"/>
      <c r="JXZ2" s="258"/>
      <c r="JYU2" s="258"/>
      <c r="JZP2" s="258"/>
      <c r="KAK2" s="258"/>
      <c r="KBF2" s="258"/>
      <c r="KCA2" s="258"/>
      <c r="KCV2" s="258"/>
      <c r="KDQ2" s="258"/>
      <c r="KEL2" s="258"/>
      <c r="KFG2" s="258"/>
      <c r="KGB2" s="258"/>
      <c r="KGW2" s="258"/>
      <c r="KHR2" s="258"/>
      <c r="KIM2" s="258"/>
      <c r="KJH2" s="258"/>
      <c r="KKC2" s="258"/>
      <c r="KKX2" s="258"/>
      <c r="KLS2" s="258"/>
      <c r="KMN2" s="258"/>
      <c r="KNI2" s="258"/>
      <c r="KOD2" s="258"/>
      <c r="KOY2" s="258"/>
      <c r="KPT2" s="258"/>
      <c r="KQO2" s="258"/>
      <c r="KRJ2" s="258"/>
      <c r="KSE2" s="258"/>
      <c r="KSZ2" s="258"/>
      <c r="KTU2" s="258"/>
      <c r="KUP2" s="258"/>
      <c r="KVK2" s="258"/>
      <c r="KWF2" s="258"/>
      <c r="KXA2" s="258"/>
      <c r="KXV2" s="258"/>
      <c r="KYQ2" s="258"/>
      <c r="KZL2" s="258"/>
      <c r="LAG2" s="258"/>
      <c r="LBB2" s="258"/>
      <c r="LBW2" s="258"/>
      <c r="LCR2" s="258"/>
      <c r="LDM2" s="258"/>
      <c r="LEH2" s="258"/>
      <c r="LFC2" s="258"/>
      <c r="LFX2" s="258"/>
      <c r="LGS2" s="258"/>
      <c r="LHN2" s="258"/>
      <c r="LII2" s="258"/>
      <c r="LJD2" s="258"/>
      <c r="LJY2" s="258"/>
      <c r="LKT2" s="258"/>
      <c r="LLO2" s="258"/>
      <c r="LMJ2" s="258"/>
      <c r="LNE2" s="258"/>
      <c r="LNZ2" s="258"/>
      <c r="LOU2" s="258"/>
      <c r="LPP2" s="258"/>
      <c r="LQK2" s="258"/>
      <c r="LRF2" s="258"/>
      <c r="LSA2" s="258"/>
      <c r="LSV2" s="258"/>
      <c r="LTQ2" s="258"/>
      <c r="LUL2" s="258"/>
      <c r="LVG2" s="258"/>
      <c r="LWB2" s="258"/>
      <c r="LWW2" s="258"/>
      <c r="LXR2" s="258"/>
      <c r="LYM2" s="258"/>
      <c r="LZH2" s="258"/>
      <c r="MAC2" s="258"/>
      <c r="MAX2" s="258"/>
      <c r="MBS2" s="258"/>
      <c r="MCN2" s="258"/>
      <c r="MDI2" s="258"/>
      <c r="MED2" s="258"/>
      <c r="MEY2" s="258"/>
      <c r="MFT2" s="258"/>
      <c r="MGO2" s="258"/>
      <c r="MHJ2" s="258"/>
      <c r="MIE2" s="258"/>
      <c r="MIZ2" s="258"/>
      <c r="MJU2" s="258"/>
      <c r="MKP2" s="258"/>
      <c r="MLK2" s="258"/>
      <c r="MMF2" s="258"/>
      <c r="MNA2" s="258"/>
      <c r="MNV2" s="258"/>
      <c r="MOQ2" s="258"/>
      <c r="MPL2" s="258"/>
      <c r="MQG2" s="258"/>
      <c r="MRB2" s="258"/>
      <c r="MRW2" s="258"/>
      <c r="MSR2" s="258"/>
      <c r="MTM2" s="258"/>
      <c r="MUH2" s="258"/>
      <c r="MVC2" s="258"/>
      <c r="MVX2" s="258"/>
      <c r="MWS2" s="258"/>
      <c r="MXN2" s="258"/>
      <c r="MYI2" s="258"/>
      <c r="MZD2" s="258"/>
      <c r="MZY2" s="258"/>
      <c r="NAT2" s="258"/>
      <c r="NBO2" s="258"/>
      <c r="NCJ2" s="258"/>
      <c r="NDE2" s="258"/>
      <c r="NDZ2" s="258"/>
      <c r="NEU2" s="258"/>
      <c r="NFP2" s="258"/>
      <c r="NGK2" s="258"/>
      <c r="NHF2" s="258"/>
      <c r="NIA2" s="258"/>
      <c r="NIV2" s="258"/>
      <c r="NJQ2" s="258"/>
      <c r="NKL2" s="258"/>
      <c r="NLG2" s="258"/>
      <c r="NMB2" s="258"/>
      <c r="NMW2" s="258"/>
      <c r="NNR2" s="258"/>
      <c r="NOM2" s="258"/>
      <c r="NPH2" s="258"/>
      <c r="NQC2" s="258"/>
      <c r="NQX2" s="258"/>
      <c r="NRS2" s="258"/>
      <c r="NSN2" s="258"/>
      <c r="NTI2" s="258"/>
      <c r="NUD2" s="258"/>
      <c r="NUY2" s="258"/>
      <c r="NVT2" s="258"/>
      <c r="NWO2" s="258"/>
      <c r="NXJ2" s="258"/>
      <c r="NYE2" s="258"/>
      <c r="NYZ2" s="258"/>
      <c r="NZU2" s="258"/>
      <c r="OAP2" s="258"/>
      <c r="OBK2" s="258"/>
      <c r="OCF2" s="258"/>
      <c r="ODA2" s="258"/>
      <c r="ODV2" s="258"/>
      <c r="OEQ2" s="258"/>
      <c r="OFL2" s="258"/>
      <c r="OGG2" s="258"/>
      <c r="OHB2" s="258"/>
      <c r="OHW2" s="258"/>
      <c r="OIR2" s="258"/>
      <c r="OJM2" s="258"/>
      <c r="OKH2" s="258"/>
      <c r="OLC2" s="258"/>
      <c r="OLX2" s="258"/>
      <c r="OMS2" s="258"/>
      <c r="ONN2" s="258"/>
      <c r="OOI2" s="258"/>
      <c r="OPD2" s="258"/>
      <c r="OPY2" s="258"/>
      <c r="OQT2" s="258"/>
      <c r="ORO2" s="258"/>
      <c r="OSJ2" s="258"/>
      <c r="OTE2" s="258"/>
      <c r="OTZ2" s="258"/>
      <c r="OUU2" s="258"/>
      <c r="OVP2" s="258"/>
      <c r="OWK2" s="258"/>
      <c r="OXF2" s="258"/>
      <c r="OYA2" s="258"/>
      <c r="OYV2" s="258"/>
      <c r="OZQ2" s="258"/>
      <c r="PAL2" s="258"/>
      <c r="PBG2" s="258"/>
      <c r="PCB2" s="258"/>
      <c r="PCW2" s="258"/>
      <c r="PDR2" s="258"/>
      <c r="PEM2" s="258"/>
      <c r="PFH2" s="258"/>
      <c r="PGC2" s="258"/>
      <c r="PGX2" s="258"/>
      <c r="PHS2" s="258"/>
      <c r="PIN2" s="258"/>
      <c r="PJI2" s="258"/>
      <c r="PKD2" s="258"/>
      <c r="PKY2" s="258"/>
      <c r="PLT2" s="258"/>
      <c r="PMO2" s="258"/>
      <c r="PNJ2" s="258"/>
      <c r="POE2" s="258"/>
      <c r="POZ2" s="258"/>
      <c r="PPU2" s="258"/>
      <c r="PQP2" s="258"/>
      <c r="PRK2" s="258"/>
      <c r="PSF2" s="258"/>
      <c r="PTA2" s="258"/>
      <c r="PTV2" s="258"/>
      <c r="PUQ2" s="258"/>
      <c r="PVL2" s="258"/>
      <c r="PWG2" s="258"/>
      <c r="PXB2" s="258"/>
      <c r="PXW2" s="258"/>
      <c r="PYR2" s="258"/>
      <c r="PZM2" s="258"/>
      <c r="QAH2" s="258"/>
      <c r="QBC2" s="258"/>
      <c r="QBX2" s="258"/>
      <c r="QCS2" s="258"/>
      <c r="QDN2" s="258"/>
      <c r="QEI2" s="258"/>
      <c r="QFD2" s="258"/>
      <c r="QFY2" s="258"/>
      <c r="QGT2" s="258"/>
      <c r="QHO2" s="258"/>
      <c r="QIJ2" s="258"/>
      <c r="QJE2" s="258"/>
      <c r="QJZ2" s="258"/>
      <c r="QKU2" s="258"/>
      <c r="QLP2" s="258"/>
      <c r="QMK2" s="258"/>
      <c r="QNF2" s="258"/>
      <c r="QOA2" s="258"/>
      <c r="QOV2" s="258"/>
      <c r="QPQ2" s="258"/>
      <c r="QQL2" s="258"/>
      <c r="QRG2" s="258"/>
      <c r="QSB2" s="258"/>
    </row>
    <row r="3" spans="1:1024 1026:2039 2053:3068 3082:4092 4097:5119 5121:6134 6148:7163 7177:8192 8206:9216 9221:10229 10243:11258 11272:11993" s="116" customFormat="1" ht="21" x14ac:dyDescent="0.5">
      <c r="B3" s="543"/>
      <c r="C3" s="543"/>
      <c r="D3" s="331">
        <f>+SUM(D7:D106)</f>
        <v>0</v>
      </c>
      <c r="E3" s="331">
        <f>+SUM(E7:E106)</f>
        <v>0</v>
      </c>
      <c r="F3" s="331">
        <f t="shared" ref="F3:M3" si="0">+SUM(F7:F106)</f>
        <v>0</v>
      </c>
      <c r="G3" s="331">
        <f t="shared" si="0"/>
        <v>0</v>
      </c>
      <c r="H3" s="331">
        <f t="shared" si="0"/>
        <v>0</v>
      </c>
      <c r="I3" s="331">
        <f t="shared" si="0"/>
        <v>0</v>
      </c>
      <c r="J3" s="331">
        <f t="shared" si="0"/>
        <v>0</v>
      </c>
      <c r="K3" s="331">
        <f>+SUM(K7:K106)</f>
        <v>0</v>
      </c>
      <c r="L3" s="331">
        <f t="shared" si="0"/>
        <v>0</v>
      </c>
      <c r="M3" s="331">
        <f t="shared" si="0"/>
        <v>0</v>
      </c>
      <c r="AD3" s="258"/>
      <c r="AY3" s="258"/>
      <c r="BT3" s="258"/>
      <c r="CO3" s="258"/>
      <c r="DJ3" s="258"/>
      <c r="EE3" s="258"/>
      <c r="EZ3" s="258"/>
      <c r="FU3" s="258"/>
      <c r="GP3" s="258"/>
      <c r="HK3" s="258"/>
      <c r="IF3" s="258"/>
      <c r="JA3" s="258"/>
      <c r="JV3" s="258"/>
      <c r="KQ3" s="258"/>
      <c r="LU3" s="258"/>
      <c r="MP3" s="258"/>
      <c r="NK3" s="258"/>
      <c r="OF3" s="258"/>
      <c r="PA3" s="258"/>
      <c r="PV3" s="258"/>
      <c r="QQ3" s="258"/>
      <c r="RL3" s="258"/>
      <c r="SG3" s="258"/>
      <c r="TB3" s="258"/>
      <c r="TW3" s="258"/>
      <c r="UR3" s="258"/>
      <c r="VM3" s="258"/>
      <c r="WH3" s="258"/>
      <c r="XC3" s="258"/>
      <c r="XX3" s="258"/>
      <c r="YS3" s="258"/>
      <c r="ZN3" s="258"/>
      <c r="AAI3" s="258"/>
      <c r="ABD3" s="258"/>
      <c r="ABY3" s="258"/>
      <c r="ACT3" s="258"/>
      <c r="ADO3" s="258"/>
      <c r="AEJ3" s="258"/>
      <c r="AFE3" s="258"/>
      <c r="AFZ3" s="258"/>
      <c r="AGU3" s="258"/>
      <c r="AHP3" s="258"/>
      <c r="AIK3" s="258"/>
      <c r="AJF3" s="258"/>
      <c r="AKA3" s="258"/>
      <c r="AKV3" s="258"/>
      <c r="ALQ3" s="258"/>
      <c r="AML3" s="258"/>
      <c r="ANG3" s="258"/>
      <c r="AOB3" s="258"/>
      <c r="AOW3" s="258"/>
      <c r="APR3" s="258"/>
      <c r="AQM3" s="258"/>
      <c r="ARH3" s="258"/>
      <c r="ASC3" s="258"/>
      <c r="ASX3" s="258"/>
      <c r="ATS3" s="258"/>
      <c r="AUN3" s="258"/>
      <c r="AVI3" s="258"/>
      <c r="AWD3" s="258"/>
      <c r="AWY3" s="258"/>
      <c r="AXT3" s="258"/>
      <c r="AYO3" s="258"/>
      <c r="AZJ3" s="258"/>
      <c r="BAE3" s="258"/>
      <c r="BAZ3" s="258"/>
      <c r="BBU3" s="258"/>
      <c r="BCP3" s="258"/>
      <c r="BDK3" s="258"/>
      <c r="BEF3" s="258"/>
      <c r="BFA3" s="258"/>
      <c r="BFV3" s="258"/>
      <c r="BGQ3" s="258"/>
      <c r="BHL3" s="258"/>
      <c r="BIG3" s="258"/>
      <c r="BJB3" s="258"/>
      <c r="BJW3" s="258"/>
      <c r="BKR3" s="258"/>
      <c r="BLM3" s="258"/>
      <c r="BMH3" s="258"/>
      <c r="BNC3" s="258"/>
      <c r="BNX3" s="258"/>
      <c r="BOS3" s="258"/>
      <c r="BPN3" s="258"/>
      <c r="BQI3" s="258"/>
      <c r="BRD3" s="258"/>
      <c r="BRY3" s="258"/>
      <c r="BST3" s="258"/>
      <c r="BTO3" s="258"/>
      <c r="BUJ3" s="258"/>
      <c r="BVE3" s="258"/>
      <c r="BVZ3" s="258"/>
      <c r="BWU3" s="258"/>
      <c r="BXP3" s="258"/>
      <c r="BYK3" s="258"/>
      <c r="BZF3" s="258"/>
      <c r="CAA3" s="258"/>
      <c r="CAV3" s="258"/>
      <c r="CBQ3" s="258"/>
      <c r="CCL3" s="258"/>
      <c r="CDG3" s="258"/>
      <c r="CEB3" s="258"/>
      <c r="CEW3" s="258"/>
      <c r="CFR3" s="258"/>
      <c r="CGM3" s="258"/>
      <c r="CHH3" s="258"/>
      <c r="CIC3" s="258"/>
      <c r="CIX3" s="258"/>
      <c r="CJS3" s="258"/>
      <c r="CKN3" s="258"/>
      <c r="CLI3" s="258"/>
      <c r="CMD3" s="258"/>
      <c r="CMY3" s="258"/>
      <c r="CNT3" s="258"/>
      <c r="COO3" s="258"/>
      <c r="CPJ3" s="258"/>
      <c r="CQE3" s="258"/>
      <c r="CQZ3" s="258"/>
      <c r="CRU3" s="258"/>
      <c r="CSP3" s="258"/>
      <c r="CTK3" s="258"/>
      <c r="CUF3" s="258"/>
      <c r="CVA3" s="258"/>
      <c r="CVV3" s="258"/>
      <c r="CWQ3" s="258"/>
      <c r="CXL3" s="258"/>
      <c r="CYG3" s="258"/>
      <c r="CZB3" s="258"/>
      <c r="CZW3" s="258"/>
      <c r="DAR3" s="258"/>
      <c r="DBM3" s="258"/>
      <c r="DCH3" s="258"/>
      <c r="DDC3" s="258"/>
      <c r="DDX3" s="258"/>
      <c r="DES3" s="258"/>
      <c r="DFN3" s="258"/>
      <c r="DGI3" s="258"/>
      <c r="DHD3" s="258"/>
      <c r="DHY3" s="258"/>
      <c r="DIT3" s="258"/>
      <c r="DJO3" s="258"/>
      <c r="DKJ3" s="258"/>
      <c r="DLE3" s="258"/>
      <c r="DLZ3" s="258"/>
      <c r="DMU3" s="258"/>
      <c r="DNP3" s="258"/>
      <c r="DOK3" s="258"/>
      <c r="DPF3" s="258"/>
      <c r="DQA3" s="258"/>
      <c r="DQV3" s="258"/>
      <c r="DRQ3" s="258"/>
      <c r="DSL3" s="258"/>
      <c r="DTG3" s="258"/>
      <c r="DUB3" s="258"/>
      <c r="DUW3" s="258"/>
      <c r="DVR3" s="258"/>
      <c r="DWM3" s="258"/>
      <c r="DXH3" s="258"/>
      <c r="DYC3" s="258"/>
      <c r="DYX3" s="258"/>
      <c r="DZS3" s="258"/>
      <c r="EAN3" s="258"/>
      <c r="EBI3" s="258"/>
      <c r="ECD3" s="258"/>
      <c r="ECY3" s="258"/>
      <c r="EDT3" s="258"/>
      <c r="EEO3" s="258"/>
      <c r="EFJ3" s="258"/>
      <c r="EGE3" s="258"/>
      <c r="EGZ3" s="258"/>
      <c r="EHU3" s="258"/>
      <c r="EIP3" s="258"/>
      <c r="EJK3" s="258"/>
      <c r="EKF3" s="258"/>
      <c r="ELA3" s="258"/>
      <c r="ELV3" s="258"/>
      <c r="EMQ3" s="258"/>
      <c r="ENL3" s="258"/>
      <c r="EOG3" s="258"/>
      <c r="EPB3" s="258"/>
      <c r="EPW3" s="258"/>
      <c r="EQR3" s="258"/>
      <c r="ERM3" s="258"/>
      <c r="ESH3" s="258"/>
      <c r="ETC3" s="258"/>
      <c r="ETX3" s="258"/>
      <c r="EUS3" s="258"/>
      <c r="EVN3" s="258"/>
      <c r="EWI3" s="258"/>
      <c r="EXD3" s="258"/>
      <c r="EXY3" s="258"/>
      <c r="EYT3" s="258"/>
      <c r="EZO3" s="258"/>
      <c r="FAJ3" s="258"/>
      <c r="FBE3" s="258"/>
      <c r="FBZ3" s="258"/>
      <c r="FCU3" s="258"/>
      <c r="FDP3" s="258"/>
      <c r="FEK3" s="258"/>
      <c r="FFF3" s="258"/>
      <c r="FGA3" s="258"/>
      <c r="FGV3" s="258"/>
      <c r="FHQ3" s="258"/>
      <c r="FIL3" s="258"/>
      <c r="FJG3" s="258"/>
      <c r="FKB3" s="258"/>
      <c r="FKW3" s="258"/>
      <c r="FLR3" s="258"/>
      <c r="FMM3" s="258"/>
      <c r="FNH3" s="258"/>
      <c r="FOC3" s="258"/>
      <c r="FOX3" s="258"/>
      <c r="FPS3" s="258"/>
      <c r="FQN3" s="258"/>
      <c r="FRI3" s="258"/>
      <c r="FSD3" s="258"/>
      <c r="FSY3" s="258"/>
      <c r="FTT3" s="258"/>
      <c r="FUO3" s="258"/>
      <c r="FVJ3" s="258"/>
      <c r="FWE3" s="258"/>
      <c r="FWZ3" s="258"/>
      <c r="FXU3" s="258"/>
      <c r="FYP3" s="258"/>
      <c r="FZK3" s="258"/>
      <c r="GAF3" s="258"/>
      <c r="GBA3" s="258"/>
      <c r="GBV3" s="258"/>
      <c r="GCQ3" s="258"/>
      <c r="GDL3" s="258"/>
      <c r="GEG3" s="258"/>
      <c r="GFB3" s="258"/>
      <c r="GFW3" s="258"/>
      <c r="GGR3" s="258"/>
      <c r="GHM3" s="258"/>
      <c r="GIH3" s="258"/>
      <c r="GJC3" s="258"/>
      <c r="GJX3" s="258"/>
      <c r="GKS3" s="258"/>
      <c r="GLN3" s="258"/>
      <c r="GMI3" s="258"/>
      <c r="GND3" s="258"/>
      <c r="GNY3" s="258"/>
      <c r="GOT3" s="258"/>
      <c r="GPO3" s="258"/>
      <c r="GQJ3" s="258"/>
      <c r="GRE3" s="258"/>
      <c r="GRZ3" s="258"/>
      <c r="GSU3" s="258"/>
      <c r="GTP3" s="258"/>
      <c r="GUK3" s="258"/>
      <c r="GVF3" s="258"/>
      <c r="GWA3" s="258"/>
      <c r="GWV3" s="258"/>
      <c r="GXQ3" s="258"/>
      <c r="GYL3" s="258"/>
      <c r="GZG3" s="258"/>
      <c r="HAB3" s="258"/>
      <c r="HAW3" s="258"/>
      <c r="HBR3" s="258"/>
      <c r="HCM3" s="258"/>
      <c r="HDH3" s="258"/>
      <c r="HEC3" s="258"/>
      <c r="HEX3" s="258"/>
      <c r="HFS3" s="258"/>
      <c r="HGN3" s="258"/>
      <c r="HHI3" s="258"/>
      <c r="HID3" s="258"/>
      <c r="HIY3" s="258"/>
      <c r="HJT3" s="258"/>
      <c r="HKO3" s="258"/>
      <c r="HLJ3" s="258"/>
      <c r="HME3" s="258"/>
      <c r="HMZ3" s="258"/>
      <c r="HNU3" s="258"/>
      <c r="HOP3" s="258"/>
      <c r="HPK3" s="258"/>
      <c r="HQF3" s="258"/>
      <c r="HRA3" s="258"/>
      <c r="HRV3" s="258"/>
      <c r="HSQ3" s="258"/>
      <c r="HTL3" s="258"/>
      <c r="HUG3" s="258"/>
      <c r="HVB3" s="258"/>
      <c r="HVW3" s="258"/>
      <c r="HWR3" s="258"/>
      <c r="HXM3" s="258"/>
      <c r="HYH3" s="258"/>
      <c r="HZC3" s="258"/>
      <c r="HZX3" s="258"/>
      <c r="IAS3" s="258"/>
      <c r="IBN3" s="258"/>
      <c r="ICI3" s="258"/>
      <c r="IDD3" s="258"/>
      <c r="IDY3" s="258"/>
      <c r="IET3" s="258"/>
      <c r="IFO3" s="258"/>
      <c r="IGJ3" s="258"/>
      <c r="IHE3" s="258"/>
      <c r="IHZ3" s="258"/>
      <c r="IIU3" s="258"/>
      <c r="IJP3" s="258"/>
      <c r="IKK3" s="258"/>
      <c r="ILF3" s="258"/>
      <c r="IMA3" s="258"/>
      <c r="IMV3" s="258"/>
      <c r="INQ3" s="258"/>
      <c r="IOL3" s="258"/>
      <c r="IPG3" s="258"/>
      <c r="IQB3" s="258"/>
      <c r="IQW3" s="258"/>
      <c r="IRR3" s="258"/>
      <c r="ISM3" s="258"/>
      <c r="ITH3" s="258"/>
      <c r="IUC3" s="258"/>
      <c r="IUX3" s="258"/>
      <c r="IVS3" s="258"/>
      <c r="IWN3" s="258"/>
      <c r="IXI3" s="258"/>
      <c r="IYD3" s="258"/>
      <c r="IYY3" s="258"/>
      <c r="IZT3" s="258"/>
      <c r="JAO3" s="258"/>
      <c r="JBJ3" s="258"/>
      <c r="JCE3" s="258"/>
      <c r="JCZ3" s="258"/>
      <c r="JDU3" s="258"/>
      <c r="JEP3" s="258"/>
      <c r="JFK3" s="258"/>
      <c r="JGF3" s="258"/>
      <c r="JHA3" s="258"/>
      <c r="JHV3" s="258"/>
      <c r="JIQ3" s="258"/>
      <c r="JJL3" s="258"/>
      <c r="JKG3" s="258"/>
      <c r="JLB3" s="258"/>
      <c r="JLW3" s="258"/>
      <c r="JMR3" s="258"/>
      <c r="JNM3" s="258"/>
      <c r="JOH3" s="258"/>
      <c r="JPC3" s="258"/>
      <c r="JPX3" s="258"/>
      <c r="JQS3" s="258"/>
      <c r="JRN3" s="258"/>
      <c r="JSI3" s="258"/>
      <c r="JTD3" s="258"/>
      <c r="JTY3" s="258"/>
      <c r="JUT3" s="258"/>
      <c r="JVO3" s="258"/>
      <c r="JWJ3" s="258"/>
      <c r="JXE3" s="258"/>
      <c r="JXZ3" s="258"/>
      <c r="JYU3" s="258"/>
      <c r="JZP3" s="258"/>
      <c r="KAK3" s="258"/>
      <c r="KBF3" s="258"/>
      <c r="KCA3" s="258"/>
      <c r="KCV3" s="258"/>
      <c r="KDQ3" s="258"/>
      <c r="KEL3" s="258"/>
      <c r="KFG3" s="258"/>
      <c r="KGB3" s="258"/>
      <c r="KGW3" s="258"/>
      <c r="KHR3" s="258"/>
      <c r="KIM3" s="258"/>
      <c r="KJH3" s="258"/>
      <c r="KKC3" s="258"/>
      <c r="KKX3" s="258"/>
      <c r="KLS3" s="258"/>
      <c r="KMN3" s="258"/>
      <c r="KNI3" s="258"/>
      <c r="KOD3" s="258"/>
      <c r="KOY3" s="258"/>
      <c r="KPT3" s="258"/>
      <c r="KQO3" s="258"/>
      <c r="KRJ3" s="258"/>
      <c r="KSE3" s="258"/>
      <c r="KSZ3" s="258"/>
      <c r="KTU3" s="258"/>
      <c r="KUP3" s="258"/>
      <c r="KVK3" s="258"/>
      <c r="KWF3" s="258"/>
      <c r="KXA3" s="258"/>
      <c r="KXV3" s="258"/>
      <c r="KYQ3" s="258"/>
      <c r="KZL3" s="258"/>
      <c r="LAG3" s="258"/>
      <c r="LBB3" s="258"/>
      <c r="LBW3" s="258"/>
      <c r="LCR3" s="258"/>
      <c r="LDM3" s="258"/>
      <c r="LEH3" s="258"/>
      <c r="LFC3" s="258"/>
      <c r="LFX3" s="258"/>
      <c r="LGS3" s="258"/>
      <c r="LHN3" s="258"/>
      <c r="LII3" s="258"/>
      <c r="LJD3" s="258"/>
      <c r="LJY3" s="258"/>
      <c r="LKT3" s="258"/>
      <c r="LLO3" s="258"/>
      <c r="LMJ3" s="258"/>
      <c r="LNE3" s="258"/>
      <c r="LNZ3" s="258"/>
      <c r="LOU3" s="258"/>
      <c r="LPP3" s="258"/>
      <c r="LQK3" s="258"/>
      <c r="LRF3" s="258"/>
      <c r="LSA3" s="258"/>
      <c r="LSV3" s="258"/>
      <c r="LTQ3" s="258"/>
      <c r="LUL3" s="258"/>
      <c r="LVG3" s="258"/>
      <c r="LWB3" s="258"/>
      <c r="LWW3" s="258"/>
      <c r="LXR3" s="258"/>
      <c r="LYM3" s="258"/>
      <c r="LZH3" s="258"/>
      <c r="MAC3" s="258"/>
      <c r="MAX3" s="258"/>
      <c r="MBS3" s="258"/>
      <c r="MCN3" s="258"/>
      <c r="MDI3" s="258"/>
      <c r="MED3" s="258"/>
      <c r="MEY3" s="258"/>
      <c r="MFT3" s="258"/>
      <c r="MGO3" s="258"/>
      <c r="MHJ3" s="258"/>
      <c r="MIE3" s="258"/>
      <c r="MIZ3" s="258"/>
      <c r="MJU3" s="258"/>
      <c r="MKP3" s="258"/>
      <c r="MLK3" s="258"/>
      <c r="MMF3" s="258"/>
      <c r="MNA3" s="258"/>
      <c r="MNV3" s="258"/>
      <c r="MOQ3" s="258"/>
      <c r="MPL3" s="258"/>
      <c r="MQG3" s="258"/>
      <c r="MRB3" s="258"/>
      <c r="MRW3" s="258"/>
      <c r="MSR3" s="258"/>
      <c r="MTM3" s="258"/>
      <c r="MUH3" s="258"/>
      <c r="MVC3" s="258"/>
      <c r="MVX3" s="258"/>
      <c r="MWS3" s="258"/>
      <c r="MXN3" s="258"/>
      <c r="MYI3" s="258"/>
      <c r="MZD3" s="258"/>
      <c r="MZY3" s="258"/>
      <c r="NAT3" s="258"/>
      <c r="NBO3" s="258"/>
      <c r="NCJ3" s="258"/>
      <c r="NDE3" s="258"/>
      <c r="NDZ3" s="258"/>
      <c r="NEU3" s="258"/>
      <c r="NFP3" s="258"/>
      <c r="NGK3" s="258"/>
      <c r="NHF3" s="258"/>
      <c r="NIA3" s="258"/>
      <c r="NIV3" s="258"/>
      <c r="NJQ3" s="258"/>
      <c r="NKL3" s="258"/>
      <c r="NLG3" s="258"/>
      <c r="NMB3" s="258"/>
      <c r="NMW3" s="258"/>
      <c r="NNR3" s="258"/>
      <c r="NOM3" s="258"/>
      <c r="NPH3" s="258"/>
      <c r="NQC3" s="258"/>
      <c r="NQX3" s="258"/>
      <c r="NRS3" s="258"/>
      <c r="NSN3" s="258"/>
      <c r="NTI3" s="258"/>
      <c r="NUD3" s="258"/>
      <c r="NUY3" s="258"/>
      <c r="NVT3" s="258"/>
      <c r="NWO3" s="258"/>
      <c r="NXJ3" s="258"/>
      <c r="NYE3" s="258"/>
      <c r="NYZ3" s="258"/>
      <c r="NZU3" s="258"/>
      <c r="OAP3" s="258"/>
      <c r="OBK3" s="258"/>
      <c r="OCF3" s="258"/>
      <c r="ODA3" s="258"/>
      <c r="ODV3" s="258"/>
      <c r="OEQ3" s="258"/>
      <c r="OFL3" s="258"/>
      <c r="OGG3" s="258"/>
      <c r="OHB3" s="258"/>
      <c r="OHW3" s="258"/>
      <c r="OIR3" s="258"/>
      <c r="OJM3" s="258"/>
      <c r="OKH3" s="258"/>
      <c r="OLC3" s="258"/>
      <c r="OLX3" s="258"/>
      <c r="OMS3" s="258"/>
      <c r="ONN3" s="258"/>
      <c r="OOI3" s="258"/>
      <c r="OPD3" s="258"/>
      <c r="OPY3" s="258"/>
      <c r="OQT3" s="258"/>
      <c r="ORO3" s="258"/>
      <c r="OSJ3" s="258"/>
      <c r="OTE3" s="258"/>
      <c r="OTZ3" s="258"/>
      <c r="OUU3" s="258"/>
      <c r="OVP3" s="258"/>
      <c r="OWK3" s="258"/>
      <c r="OXF3" s="258"/>
      <c r="OYA3" s="258"/>
      <c r="OYV3" s="258"/>
      <c r="OZQ3" s="258"/>
      <c r="PAL3" s="258"/>
      <c r="PBG3" s="258"/>
      <c r="PCB3" s="258"/>
      <c r="PCW3" s="258"/>
      <c r="PDR3" s="258"/>
      <c r="PEM3" s="258"/>
      <c r="PFH3" s="258"/>
      <c r="PGC3" s="258"/>
      <c r="PGX3" s="258"/>
      <c r="PHS3" s="258"/>
      <c r="PIN3" s="258"/>
      <c r="PJI3" s="258"/>
      <c r="PKD3" s="258"/>
      <c r="PKY3" s="258"/>
      <c r="PLT3" s="258"/>
      <c r="PMO3" s="258"/>
      <c r="PNJ3" s="258"/>
      <c r="POE3" s="258"/>
      <c r="POZ3" s="258"/>
      <c r="PPU3" s="258"/>
      <c r="PQP3" s="258"/>
      <c r="PRK3" s="258"/>
      <c r="PSF3" s="258"/>
      <c r="PTA3" s="258"/>
      <c r="PTV3" s="258"/>
      <c r="PUQ3" s="258"/>
      <c r="PVL3" s="258"/>
      <c r="PWG3" s="258"/>
      <c r="PXB3" s="258"/>
      <c r="PXW3" s="258"/>
      <c r="PYR3" s="258"/>
      <c r="PZM3" s="258"/>
      <c r="QAH3" s="258"/>
      <c r="QBC3" s="258"/>
      <c r="QBX3" s="258"/>
      <c r="QCS3" s="258"/>
      <c r="QDN3" s="258"/>
      <c r="QEI3" s="258"/>
      <c r="QFD3" s="258"/>
      <c r="QFY3" s="258"/>
      <c r="QGT3" s="258"/>
      <c r="QHO3" s="258"/>
      <c r="QIJ3" s="258"/>
      <c r="QJE3" s="258"/>
      <c r="QJZ3" s="258"/>
      <c r="QKU3" s="258"/>
      <c r="QLP3" s="258"/>
      <c r="QMK3" s="258"/>
      <c r="QNF3" s="258"/>
      <c r="QOA3" s="258"/>
      <c r="QOV3" s="258"/>
      <c r="QPQ3" s="258"/>
      <c r="QQL3" s="258"/>
      <c r="QRG3" s="258"/>
      <c r="QSB3" s="258"/>
    </row>
    <row r="4" spans="1:1024 1026:2039 2053:3068 3082:4092 4097:5119 5121:6134 6148:7163 7177:8192 8206:9216 9221:10229 10243:11258 11272:11993" s="542" customFormat="1" ht="65.150000000000006" customHeight="1" thickBot="1" x14ac:dyDescent="0.45">
      <c r="A4" s="364"/>
      <c r="B4" s="364"/>
      <c r="C4" s="364"/>
      <c r="D4" s="479" t="s">
        <v>231</v>
      </c>
      <c r="E4" s="538" t="str">
        <f>'6. CO2_over tid'!D9</f>
        <v>Undgået CO2 udledning total 
(tons CO2e/år)</v>
      </c>
      <c r="F4" s="539" t="str">
        <f>'6. CO2_over tid'!E9</f>
        <v>Undgået CO2 udledning 
(over 12%)
(tons CO2e/år)</v>
      </c>
      <c r="G4" s="540" t="str">
        <f>'6. CO2_over tid'!F9</f>
        <v>Undgået CO2 udledning 
(6-12%)
(tons CO2e/år)</v>
      </c>
      <c r="H4" s="539" t="s">
        <v>219</v>
      </c>
      <c r="I4" s="539" t="s">
        <v>220</v>
      </c>
      <c r="J4" s="540" t="s">
        <v>221</v>
      </c>
      <c r="K4" s="541" t="s">
        <v>201</v>
      </c>
      <c r="L4" s="539" t="s">
        <v>202</v>
      </c>
      <c r="M4" s="540" t="s">
        <v>203</v>
      </c>
    </row>
    <row r="5" spans="1:1024 1026:2039 2053:3068 3082:4092 4097:5119 5121:6134 6148:7163 7177:8192 8206:9216 9221:10229 10243:11258 11272:11993" s="105" customFormat="1" ht="15" thickBot="1" x14ac:dyDescent="0.4">
      <c r="A5" s="389"/>
      <c r="B5" s="363" t="s">
        <v>229</v>
      </c>
      <c r="C5" s="363"/>
      <c r="D5" s="480"/>
      <c r="E5" s="396"/>
      <c r="F5" s="394"/>
      <c r="G5" s="393"/>
      <c r="H5" s="396"/>
      <c r="I5" s="394"/>
      <c r="J5" s="393"/>
      <c r="K5" s="396"/>
      <c r="L5" s="394"/>
      <c r="M5" s="393"/>
    </row>
    <row r="6" spans="1:1024 1026:2039 2053:3068 3082:4092 4097:5119 5121:6134 6148:7163 7177:8192 8206:9216 9221:10229 10243:11258 11272:11993" x14ac:dyDescent="0.35">
      <c r="B6" s="79" t="s">
        <v>58</v>
      </c>
      <c r="D6" s="466"/>
      <c r="E6" s="392"/>
      <c r="F6" s="105"/>
      <c r="G6" s="382"/>
      <c r="H6" s="392"/>
      <c r="I6" s="105"/>
      <c r="J6" s="382"/>
      <c r="K6" s="392"/>
      <c r="L6" s="105"/>
      <c r="M6" s="382"/>
    </row>
    <row r="7" spans="1:1024 1026:2039 2053:3068 3082:4092 4097:5119 5121:6134 6148:7163 7177:8192 8206:9216 9221:10229 10243:11258 11272:11993" x14ac:dyDescent="0.35">
      <c r="B7" s="79">
        <v>1</v>
      </c>
      <c r="C7" s="79"/>
      <c r="D7" s="466">
        <f>+E7+H7+K7</f>
        <v>0</v>
      </c>
      <c r="E7" s="434">
        <f>'6. CO2_over tid'!D12</f>
        <v>0</v>
      </c>
      <c r="F7" s="5">
        <f>'6. CO2_over tid'!E12</f>
        <v>0</v>
      </c>
      <c r="G7" s="352">
        <f>'6. CO2_over tid'!F12</f>
        <v>0</v>
      </c>
      <c r="H7" s="434">
        <f>'8. N2O_over tid '!D12</f>
        <v>0</v>
      </c>
      <c r="I7" s="5">
        <f>'8. N2O_over tid '!E12</f>
        <v>0</v>
      </c>
      <c r="J7" s="352">
        <f>'8. N2O_over tid '!F12</f>
        <v>0</v>
      </c>
      <c r="K7" s="434">
        <f>'10. CH4_udledninger over tid'!D12</f>
        <v>0</v>
      </c>
      <c r="L7" s="5">
        <f>'10. CH4_udledninger over tid'!E12</f>
        <v>0</v>
      </c>
      <c r="M7" s="352">
        <f>'10. CH4_udledninger over tid'!F12</f>
        <v>0</v>
      </c>
    </row>
    <row r="8" spans="1:1024 1026:2039 2053:3068 3082:4092 4097:5119 5121:6134 6148:7163 7177:8192 8206:9216 9221:10229 10243:11258 11272:11993" x14ac:dyDescent="0.35">
      <c r="B8" s="79">
        <v>2</v>
      </c>
      <c r="C8" s="79"/>
      <c r="D8" s="466">
        <f t="shared" ref="D8:D71" si="1">+E8+H8+K8</f>
        <v>0</v>
      </c>
      <c r="E8" s="434">
        <f>'6. CO2_over tid'!D13</f>
        <v>0</v>
      </c>
      <c r="F8" s="5">
        <f>'6. CO2_over tid'!E13</f>
        <v>0</v>
      </c>
      <c r="G8" s="352">
        <f>'6. CO2_over tid'!F13</f>
        <v>0</v>
      </c>
      <c r="H8" s="434">
        <f>'8. N2O_over tid '!D13</f>
        <v>0</v>
      </c>
      <c r="I8" s="5">
        <f>'8. N2O_over tid '!E13</f>
        <v>0</v>
      </c>
      <c r="J8" s="352">
        <f>'8. N2O_over tid '!F13</f>
        <v>0</v>
      </c>
      <c r="K8" s="434">
        <f>'10. CH4_udledninger over tid'!D13</f>
        <v>0</v>
      </c>
      <c r="L8" s="5">
        <f>'10. CH4_udledninger over tid'!E13</f>
        <v>0</v>
      </c>
      <c r="M8" s="352">
        <f>'10. CH4_udledninger over tid'!F13</f>
        <v>0</v>
      </c>
    </row>
    <row r="9" spans="1:1024 1026:2039 2053:3068 3082:4092 4097:5119 5121:6134 6148:7163 7177:8192 8206:9216 9221:10229 10243:11258 11272:11993" s="7" customFormat="1" x14ac:dyDescent="0.35">
      <c r="A9" s="77"/>
      <c r="B9" s="79">
        <v>3</v>
      </c>
      <c r="C9" s="79"/>
      <c r="D9" s="466">
        <f t="shared" si="1"/>
        <v>0</v>
      </c>
      <c r="E9" s="434">
        <f>'6. CO2_over tid'!D14</f>
        <v>0</v>
      </c>
      <c r="F9" s="5">
        <f>'6. CO2_over tid'!E14</f>
        <v>0</v>
      </c>
      <c r="G9" s="352">
        <f>'6. CO2_over tid'!F14</f>
        <v>0</v>
      </c>
      <c r="H9" s="434">
        <f>'8. N2O_over tid '!D14</f>
        <v>0</v>
      </c>
      <c r="I9" s="5">
        <f>'8. N2O_over tid '!E14</f>
        <v>0</v>
      </c>
      <c r="J9" s="352">
        <f>'8. N2O_over tid '!F14</f>
        <v>0</v>
      </c>
      <c r="K9" s="434">
        <f>'10. CH4_udledninger over tid'!D14</f>
        <v>0</v>
      </c>
      <c r="L9" s="5">
        <f>'10. CH4_udledninger over tid'!E14</f>
        <v>0</v>
      </c>
      <c r="M9" s="352">
        <f>'10. CH4_udledninger over tid'!F14</f>
        <v>0</v>
      </c>
    </row>
    <row r="10" spans="1:1024 1026:2039 2053:3068 3082:4092 4097:5119 5121:6134 6148:7163 7177:8192 8206:9216 9221:10229 10243:11258 11272:11993" s="8" customFormat="1" x14ac:dyDescent="0.35">
      <c r="A10" s="77"/>
      <c r="B10" s="79">
        <v>4</v>
      </c>
      <c r="C10" s="79"/>
      <c r="D10" s="466">
        <f t="shared" si="1"/>
        <v>0</v>
      </c>
      <c r="E10" s="434">
        <f>'6. CO2_over tid'!D15</f>
        <v>0</v>
      </c>
      <c r="F10" s="5">
        <f>'6. CO2_over tid'!E15</f>
        <v>0</v>
      </c>
      <c r="G10" s="352">
        <f>'6. CO2_over tid'!F15</f>
        <v>0</v>
      </c>
      <c r="H10" s="434">
        <f>'8. N2O_over tid '!D15</f>
        <v>0</v>
      </c>
      <c r="I10" s="5">
        <f>'8. N2O_over tid '!E15</f>
        <v>0</v>
      </c>
      <c r="J10" s="352">
        <f>'8. N2O_over tid '!F15</f>
        <v>0</v>
      </c>
      <c r="K10" s="434">
        <f>'10. CH4_udledninger over tid'!D15</f>
        <v>0</v>
      </c>
      <c r="L10" s="5">
        <f>'10. CH4_udledninger over tid'!E15</f>
        <v>0</v>
      </c>
      <c r="M10" s="352">
        <f>'10. CH4_udledninger over tid'!F15</f>
        <v>0</v>
      </c>
    </row>
    <row r="11" spans="1:1024 1026:2039 2053:3068 3082:4092 4097:5119 5121:6134 6148:7163 7177:8192 8206:9216 9221:10229 10243:11258 11272:11993" x14ac:dyDescent="0.35">
      <c r="B11" s="79">
        <v>5</v>
      </c>
      <c r="C11" s="79"/>
      <c r="D11" s="466">
        <f t="shared" si="1"/>
        <v>0</v>
      </c>
      <c r="E11" s="434">
        <f>'6. CO2_over tid'!D16</f>
        <v>0</v>
      </c>
      <c r="F11" s="5">
        <f>'6. CO2_over tid'!E16</f>
        <v>0</v>
      </c>
      <c r="G11" s="352">
        <f>'6. CO2_over tid'!F16</f>
        <v>0</v>
      </c>
      <c r="H11" s="434">
        <f>'8. N2O_over tid '!D16</f>
        <v>0</v>
      </c>
      <c r="I11" s="5">
        <f>'8. N2O_over tid '!E16</f>
        <v>0</v>
      </c>
      <c r="J11" s="352">
        <f>'8. N2O_over tid '!F16</f>
        <v>0</v>
      </c>
      <c r="K11" s="434">
        <f>'10. CH4_udledninger over tid'!D16</f>
        <v>0</v>
      </c>
      <c r="L11" s="5">
        <f>'10. CH4_udledninger over tid'!E16</f>
        <v>0</v>
      </c>
      <c r="M11" s="352">
        <f>'10. CH4_udledninger over tid'!F16</f>
        <v>0</v>
      </c>
    </row>
    <row r="12" spans="1:1024 1026:2039 2053:3068 3082:4092 4097:5119 5121:6134 6148:7163 7177:8192 8206:9216 9221:10229 10243:11258 11272:11993" x14ac:dyDescent="0.35">
      <c r="B12" s="79">
        <v>6</v>
      </c>
      <c r="C12" s="79"/>
      <c r="D12" s="466">
        <f t="shared" si="1"/>
        <v>0</v>
      </c>
      <c r="E12" s="434">
        <f>'6. CO2_over tid'!D17</f>
        <v>0</v>
      </c>
      <c r="F12" s="5">
        <f>'6. CO2_over tid'!E17</f>
        <v>0</v>
      </c>
      <c r="G12" s="352">
        <f>'6. CO2_over tid'!F17</f>
        <v>0</v>
      </c>
      <c r="H12" s="434">
        <f>'8. N2O_over tid '!D17</f>
        <v>0</v>
      </c>
      <c r="I12" s="5">
        <f>'8. N2O_over tid '!E17</f>
        <v>0</v>
      </c>
      <c r="J12" s="352">
        <f>'8. N2O_over tid '!F17</f>
        <v>0</v>
      </c>
      <c r="K12" s="434">
        <f>'10. CH4_udledninger over tid'!D17</f>
        <v>0</v>
      </c>
      <c r="L12" s="5">
        <f>'10. CH4_udledninger over tid'!E17</f>
        <v>0</v>
      </c>
      <c r="M12" s="352">
        <f>'10. CH4_udledninger over tid'!F17</f>
        <v>0</v>
      </c>
    </row>
    <row r="13" spans="1:1024 1026:2039 2053:3068 3082:4092 4097:5119 5121:6134 6148:7163 7177:8192 8206:9216 9221:10229 10243:11258 11272:11993" x14ac:dyDescent="0.35">
      <c r="B13" s="79">
        <v>7</v>
      </c>
      <c r="C13" s="79"/>
      <c r="D13" s="466">
        <f t="shared" si="1"/>
        <v>0</v>
      </c>
      <c r="E13" s="434">
        <f>'6. CO2_over tid'!D18</f>
        <v>0</v>
      </c>
      <c r="F13" s="5">
        <f>'6. CO2_over tid'!E18</f>
        <v>0</v>
      </c>
      <c r="G13" s="352">
        <f>'6. CO2_over tid'!F18</f>
        <v>0</v>
      </c>
      <c r="H13" s="434">
        <f>'8. N2O_over tid '!D18</f>
        <v>0</v>
      </c>
      <c r="I13" s="5">
        <f>'8. N2O_over tid '!E18</f>
        <v>0</v>
      </c>
      <c r="J13" s="352">
        <f>'8. N2O_over tid '!F18</f>
        <v>0</v>
      </c>
      <c r="K13" s="434">
        <f>'10. CH4_udledninger over tid'!D18</f>
        <v>0</v>
      </c>
      <c r="L13" s="5">
        <f>'10. CH4_udledninger over tid'!E18</f>
        <v>0</v>
      </c>
      <c r="M13" s="352">
        <f>'10. CH4_udledninger over tid'!F18</f>
        <v>0</v>
      </c>
    </row>
    <row r="14" spans="1:1024 1026:2039 2053:3068 3082:4092 4097:5119 5121:6134 6148:7163 7177:8192 8206:9216 9221:10229 10243:11258 11272:11993" ht="15.65" customHeight="1" x14ac:dyDescent="0.35">
      <c r="B14" s="79">
        <v>8</v>
      </c>
      <c r="C14" s="79"/>
      <c r="D14" s="466">
        <f t="shared" si="1"/>
        <v>0</v>
      </c>
      <c r="E14" s="434">
        <f>'6. CO2_over tid'!D19</f>
        <v>0</v>
      </c>
      <c r="F14" s="5">
        <f>'6. CO2_over tid'!E19</f>
        <v>0</v>
      </c>
      <c r="G14" s="352">
        <f>'6. CO2_over tid'!F19</f>
        <v>0</v>
      </c>
      <c r="H14" s="434">
        <f>'8. N2O_over tid '!D19</f>
        <v>0</v>
      </c>
      <c r="I14" s="5">
        <f>'8. N2O_over tid '!E19</f>
        <v>0</v>
      </c>
      <c r="J14" s="352">
        <f>'8. N2O_over tid '!F19</f>
        <v>0</v>
      </c>
      <c r="K14" s="434">
        <f>'10. CH4_udledninger over tid'!D19</f>
        <v>0</v>
      </c>
      <c r="L14" s="5">
        <f>'10. CH4_udledninger over tid'!E19</f>
        <v>0</v>
      </c>
      <c r="M14" s="352">
        <f>'10. CH4_udledninger over tid'!F19</f>
        <v>0</v>
      </c>
    </row>
    <row r="15" spans="1:1024 1026:2039 2053:3068 3082:4092 4097:5119 5121:6134 6148:7163 7177:8192 8206:9216 9221:10229 10243:11258 11272:11993" s="477" customFormat="1" ht="18.5" x14ac:dyDescent="0.45">
      <c r="A15" s="90"/>
      <c r="B15" s="79">
        <v>9</v>
      </c>
      <c r="C15" s="79"/>
      <c r="D15" s="466">
        <f t="shared" si="1"/>
        <v>0</v>
      </c>
      <c r="E15" s="434">
        <f>'6. CO2_over tid'!D20</f>
        <v>0</v>
      </c>
      <c r="F15" s="5">
        <f>'6. CO2_over tid'!E20</f>
        <v>0</v>
      </c>
      <c r="G15" s="352">
        <f>'6. CO2_over tid'!F20</f>
        <v>0</v>
      </c>
      <c r="H15" s="434">
        <f>'8. N2O_over tid '!D20</f>
        <v>0</v>
      </c>
      <c r="I15" s="5">
        <f>'8. N2O_over tid '!E20</f>
        <v>0</v>
      </c>
      <c r="J15" s="352">
        <f>'8. N2O_over tid '!F20</f>
        <v>0</v>
      </c>
      <c r="K15" s="434">
        <f>'10. CH4_udledninger over tid'!D20</f>
        <v>0</v>
      </c>
      <c r="L15" s="5">
        <f>'10. CH4_udledninger over tid'!E20</f>
        <v>0</v>
      </c>
      <c r="M15" s="352">
        <f>'10. CH4_udledninger over tid'!F20</f>
        <v>0</v>
      </c>
    </row>
    <row r="16" spans="1:1024 1026:2039 2053:3068 3082:4092 4097:5119 5121:6134 6148:7163 7177:8192 8206:9216 9221:10229 10243:11258 11272:11993" x14ac:dyDescent="0.35">
      <c r="B16" s="79">
        <v>10</v>
      </c>
      <c r="C16" s="79"/>
      <c r="D16" s="466">
        <f t="shared" si="1"/>
        <v>0</v>
      </c>
      <c r="E16" s="434">
        <f>'6. CO2_over tid'!D21</f>
        <v>0</v>
      </c>
      <c r="F16" s="5">
        <f>'6. CO2_over tid'!E21</f>
        <v>0</v>
      </c>
      <c r="G16" s="352">
        <f>'6. CO2_over tid'!F21</f>
        <v>0</v>
      </c>
      <c r="H16" s="434">
        <f>'8. N2O_over tid '!D21</f>
        <v>0</v>
      </c>
      <c r="I16" s="5">
        <f>'8. N2O_over tid '!E21</f>
        <v>0</v>
      </c>
      <c r="J16" s="352">
        <f>'8. N2O_over tid '!F21</f>
        <v>0</v>
      </c>
      <c r="K16" s="434">
        <f>'10. CH4_udledninger over tid'!D21</f>
        <v>0</v>
      </c>
      <c r="L16" s="5">
        <f>'10. CH4_udledninger over tid'!E21</f>
        <v>0</v>
      </c>
      <c r="M16" s="352">
        <f>'10. CH4_udledninger over tid'!F21</f>
        <v>0</v>
      </c>
    </row>
    <row r="17" spans="1:13" s="8" customFormat="1" x14ac:dyDescent="0.35">
      <c r="A17" s="77"/>
      <c r="B17" s="79">
        <v>11</v>
      </c>
      <c r="C17" s="79"/>
      <c r="D17" s="466">
        <f t="shared" si="1"/>
        <v>0</v>
      </c>
      <c r="E17" s="434">
        <f>'6. CO2_over tid'!D22</f>
        <v>0</v>
      </c>
      <c r="F17" s="5">
        <f>'6. CO2_over tid'!E22</f>
        <v>0</v>
      </c>
      <c r="G17" s="352">
        <f>'6. CO2_over tid'!F22</f>
        <v>0</v>
      </c>
      <c r="H17" s="434">
        <f>'8. N2O_over tid '!D22</f>
        <v>0</v>
      </c>
      <c r="I17" s="5">
        <f>'8. N2O_over tid '!E22</f>
        <v>0</v>
      </c>
      <c r="J17" s="352">
        <f>'8. N2O_over tid '!F22</f>
        <v>0</v>
      </c>
      <c r="K17" s="434">
        <f>'10. CH4_udledninger over tid'!D22</f>
        <v>0</v>
      </c>
      <c r="L17" s="5">
        <f>'10. CH4_udledninger over tid'!E22</f>
        <v>0</v>
      </c>
      <c r="M17" s="352">
        <f>'10. CH4_udledninger over tid'!F22</f>
        <v>0</v>
      </c>
    </row>
    <row r="18" spans="1:13" x14ac:dyDescent="0.35">
      <c r="B18" s="79">
        <v>12</v>
      </c>
      <c r="C18" s="79"/>
      <c r="D18" s="466">
        <f t="shared" si="1"/>
        <v>0</v>
      </c>
      <c r="E18" s="434">
        <f>'6. CO2_over tid'!D23</f>
        <v>0</v>
      </c>
      <c r="F18" s="5">
        <f>'6. CO2_over tid'!E23</f>
        <v>0</v>
      </c>
      <c r="G18" s="352">
        <f>'6. CO2_over tid'!F23</f>
        <v>0</v>
      </c>
      <c r="H18" s="434">
        <f>'8. N2O_over tid '!D23</f>
        <v>0</v>
      </c>
      <c r="I18" s="5">
        <f>'8. N2O_over tid '!E23</f>
        <v>0</v>
      </c>
      <c r="J18" s="352">
        <f>'8. N2O_over tid '!F23</f>
        <v>0</v>
      </c>
      <c r="K18" s="434">
        <f>'10. CH4_udledninger over tid'!D23</f>
        <v>0</v>
      </c>
      <c r="L18" s="5">
        <f>'10. CH4_udledninger over tid'!E23</f>
        <v>0</v>
      </c>
      <c r="M18" s="352">
        <f>'10. CH4_udledninger over tid'!F23</f>
        <v>0</v>
      </c>
    </row>
    <row r="19" spans="1:13" s="8" customFormat="1" x14ac:dyDescent="0.35">
      <c r="A19" s="77"/>
      <c r="B19" s="79">
        <v>13</v>
      </c>
      <c r="C19" s="79"/>
      <c r="D19" s="466">
        <f t="shared" si="1"/>
        <v>0</v>
      </c>
      <c r="E19" s="434">
        <f>'6. CO2_over tid'!D24</f>
        <v>0</v>
      </c>
      <c r="F19" s="5">
        <f>'6. CO2_over tid'!E24</f>
        <v>0</v>
      </c>
      <c r="G19" s="352">
        <f>'6. CO2_over tid'!F24</f>
        <v>0</v>
      </c>
      <c r="H19" s="434">
        <f>'8. N2O_over tid '!D24</f>
        <v>0</v>
      </c>
      <c r="I19" s="5">
        <f>'8. N2O_over tid '!E24</f>
        <v>0</v>
      </c>
      <c r="J19" s="352">
        <f>'8. N2O_over tid '!F24</f>
        <v>0</v>
      </c>
      <c r="K19" s="434">
        <f>'10. CH4_udledninger over tid'!D24</f>
        <v>0</v>
      </c>
      <c r="L19" s="5">
        <f>'10. CH4_udledninger over tid'!E24</f>
        <v>0</v>
      </c>
      <c r="M19" s="352">
        <f>'10. CH4_udledninger over tid'!F24</f>
        <v>0</v>
      </c>
    </row>
    <row r="20" spans="1:13" x14ac:dyDescent="0.35">
      <c r="B20" s="79">
        <v>14</v>
      </c>
      <c r="C20" s="79"/>
      <c r="D20" s="466">
        <f t="shared" si="1"/>
        <v>0</v>
      </c>
      <c r="E20" s="434">
        <f>'6. CO2_over tid'!D25</f>
        <v>0</v>
      </c>
      <c r="F20" s="5">
        <f>'6. CO2_over tid'!E25</f>
        <v>0</v>
      </c>
      <c r="G20" s="352">
        <f>'6. CO2_over tid'!F25</f>
        <v>0</v>
      </c>
      <c r="H20" s="434">
        <f>'8. N2O_over tid '!D25</f>
        <v>0</v>
      </c>
      <c r="I20" s="5">
        <f>'8. N2O_over tid '!E25</f>
        <v>0</v>
      </c>
      <c r="J20" s="352">
        <f>'8. N2O_over tid '!F25</f>
        <v>0</v>
      </c>
      <c r="K20" s="434">
        <f>'10. CH4_udledninger over tid'!D25</f>
        <v>0</v>
      </c>
      <c r="L20" s="5">
        <f>'10. CH4_udledninger over tid'!E25</f>
        <v>0</v>
      </c>
      <c r="M20" s="352">
        <f>'10. CH4_udledninger over tid'!F25</f>
        <v>0</v>
      </c>
    </row>
    <row r="21" spans="1:13" x14ac:dyDescent="0.35">
      <c r="B21" s="79">
        <v>15</v>
      </c>
      <c r="C21" s="79"/>
      <c r="D21" s="466">
        <f t="shared" si="1"/>
        <v>0</v>
      </c>
      <c r="E21" s="434">
        <f>'6. CO2_over tid'!D26</f>
        <v>0</v>
      </c>
      <c r="F21" s="5">
        <f>'6. CO2_over tid'!E26</f>
        <v>0</v>
      </c>
      <c r="G21" s="352">
        <f>'6. CO2_over tid'!F26</f>
        <v>0</v>
      </c>
      <c r="H21" s="434">
        <f>'8. N2O_over tid '!D26</f>
        <v>0</v>
      </c>
      <c r="I21" s="5">
        <f>'8. N2O_over tid '!E26</f>
        <v>0</v>
      </c>
      <c r="J21" s="352">
        <f>'8. N2O_over tid '!F26</f>
        <v>0</v>
      </c>
      <c r="K21" s="434">
        <f>'10. CH4_udledninger over tid'!D26</f>
        <v>0</v>
      </c>
      <c r="L21" s="5">
        <f>'10. CH4_udledninger over tid'!E26</f>
        <v>0</v>
      </c>
      <c r="M21" s="352">
        <f>'10. CH4_udledninger over tid'!F26</f>
        <v>0</v>
      </c>
    </row>
    <row r="22" spans="1:13" s="478" customFormat="1" x14ac:dyDescent="0.35">
      <c r="A22" s="79"/>
      <c r="B22" s="79">
        <v>16</v>
      </c>
      <c r="C22" s="79"/>
      <c r="D22" s="466">
        <f t="shared" si="1"/>
        <v>0</v>
      </c>
      <c r="E22" s="434">
        <f>'6. CO2_over tid'!D27</f>
        <v>0</v>
      </c>
      <c r="F22" s="5">
        <f>'6. CO2_over tid'!E27</f>
        <v>0</v>
      </c>
      <c r="G22" s="352">
        <f>'6. CO2_over tid'!F27</f>
        <v>0</v>
      </c>
      <c r="H22" s="434">
        <f>'8. N2O_over tid '!D27</f>
        <v>0</v>
      </c>
      <c r="I22" s="5">
        <f>'8. N2O_over tid '!E27</f>
        <v>0</v>
      </c>
      <c r="J22" s="352">
        <f>'8. N2O_over tid '!F27</f>
        <v>0</v>
      </c>
      <c r="K22" s="434">
        <f>'10. CH4_udledninger over tid'!D27</f>
        <v>0</v>
      </c>
      <c r="L22" s="5">
        <f>'10. CH4_udledninger over tid'!E27</f>
        <v>0</v>
      </c>
      <c r="M22" s="352">
        <f>'10. CH4_udledninger over tid'!F27</f>
        <v>0</v>
      </c>
    </row>
    <row r="23" spans="1:13" x14ac:dyDescent="0.35">
      <c r="B23" s="79">
        <v>17</v>
      </c>
      <c r="C23" s="79"/>
      <c r="D23" s="466">
        <f t="shared" si="1"/>
        <v>0</v>
      </c>
      <c r="E23" s="434">
        <f>'6. CO2_over tid'!D28</f>
        <v>0</v>
      </c>
      <c r="F23" s="5">
        <f>'6. CO2_over tid'!E28</f>
        <v>0</v>
      </c>
      <c r="G23" s="352">
        <f>'6. CO2_over tid'!F28</f>
        <v>0</v>
      </c>
      <c r="H23" s="434">
        <f>'8. N2O_over tid '!D28</f>
        <v>0</v>
      </c>
      <c r="I23" s="5">
        <f>'8. N2O_over tid '!E28</f>
        <v>0</v>
      </c>
      <c r="J23" s="352">
        <f>'8. N2O_over tid '!F28</f>
        <v>0</v>
      </c>
      <c r="K23" s="434">
        <f>'10. CH4_udledninger over tid'!D28</f>
        <v>0</v>
      </c>
      <c r="L23" s="5">
        <f>'10. CH4_udledninger over tid'!E28</f>
        <v>0</v>
      </c>
      <c r="M23" s="352">
        <f>'10. CH4_udledninger over tid'!F28</f>
        <v>0</v>
      </c>
    </row>
    <row r="24" spans="1:13" x14ac:dyDescent="0.35">
      <c r="B24" s="79">
        <v>18</v>
      </c>
      <c r="C24" s="79"/>
      <c r="D24" s="466">
        <f t="shared" si="1"/>
        <v>0</v>
      </c>
      <c r="E24" s="434">
        <f>'6. CO2_over tid'!D29</f>
        <v>0</v>
      </c>
      <c r="F24" s="5">
        <f>'6. CO2_over tid'!E29</f>
        <v>0</v>
      </c>
      <c r="G24" s="352">
        <f>'6. CO2_over tid'!F29</f>
        <v>0</v>
      </c>
      <c r="H24" s="434">
        <f>'8. N2O_over tid '!D29</f>
        <v>0</v>
      </c>
      <c r="I24" s="5">
        <f>'8. N2O_over tid '!E29</f>
        <v>0</v>
      </c>
      <c r="J24" s="352">
        <f>'8. N2O_over tid '!F29</f>
        <v>0</v>
      </c>
      <c r="K24" s="434">
        <f>'10. CH4_udledninger over tid'!D29</f>
        <v>0</v>
      </c>
      <c r="L24" s="5">
        <f>'10. CH4_udledninger over tid'!E29</f>
        <v>0</v>
      </c>
      <c r="M24" s="352">
        <f>'10. CH4_udledninger over tid'!F29</f>
        <v>0</v>
      </c>
    </row>
    <row r="25" spans="1:13" x14ac:dyDescent="0.35">
      <c r="B25" s="79">
        <v>19</v>
      </c>
      <c r="C25" s="79"/>
      <c r="D25" s="466">
        <f t="shared" si="1"/>
        <v>0</v>
      </c>
      <c r="E25" s="434">
        <f>'6. CO2_over tid'!D30</f>
        <v>0</v>
      </c>
      <c r="F25" s="5">
        <f>'6. CO2_over tid'!E30</f>
        <v>0</v>
      </c>
      <c r="G25" s="352">
        <f>'6. CO2_over tid'!F30</f>
        <v>0</v>
      </c>
      <c r="H25" s="434">
        <f>'8. N2O_over tid '!D30</f>
        <v>0</v>
      </c>
      <c r="I25" s="5">
        <f>'8. N2O_over tid '!E30</f>
        <v>0</v>
      </c>
      <c r="J25" s="352">
        <f>'8. N2O_over tid '!F30</f>
        <v>0</v>
      </c>
      <c r="K25" s="434">
        <f>'10. CH4_udledninger over tid'!D30</f>
        <v>0</v>
      </c>
      <c r="L25" s="5">
        <f>'10. CH4_udledninger over tid'!E30</f>
        <v>0</v>
      </c>
      <c r="M25" s="352">
        <f>'10. CH4_udledninger over tid'!F30</f>
        <v>0</v>
      </c>
    </row>
    <row r="26" spans="1:13" x14ac:dyDescent="0.35">
      <c r="B26" s="79">
        <v>20</v>
      </c>
      <c r="C26" s="79"/>
      <c r="D26" s="466">
        <f t="shared" si="1"/>
        <v>0</v>
      </c>
      <c r="E26" s="434">
        <f>'6. CO2_over tid'!D31</f>
        <v>0</v>
      </c>
      <c r="F26" s="5">
        <f>'6. CO2_over tid'!E31</f>
        <v>0</v>
      </c>
      <c r="G26" s="352">
        <f>'6. CO2_over tid'!F31</f>
        <v>0</v>
      </c>
      <c r="H26" s="434">
        <f>'8. N2O_over tid '!D31</f>
        <v>0</v>
      </c>
      <c r="I26" s="5">
        <f>'8. N2O_over tid '!E31</f>
        <v>0</v>
      </c>
      <c r="J26" s="352">
        <f>'8. N2O_over tid '!F31</f>
        <v>0</v>
      </c>
      <c r="K26" s="434">
        <f>'10. CH4_udledninger over tid'!D31</f>
        <v>0</v>
      </c>
      <c r="L26" s="5">
        <f>'10. CH4_udledninger over tid'!E31</f>
        <v>0</v>
      </c>
      <c r="M26" s="352">
        <f>'10. CH4_udledninger over tid'!F31</f>
        <v>0</v>
      </c>
    </row>
    <row r="27" spans="1:13" x14ac:dyDescent="0.35">
      <c r="B27" s="79">
        <v>21</v>
      </c>
      <c r="C27" s="79"/>
      <c r="D27" s="466">
        <f t="shared" si="1"/>
        <v>0</v>
      </c>
      <c r="E27" s="434">
        <f>'6. CO2_over tid'!D32</f>
        <v>0</v>
      </c>
      <c r="F27" s="5">
        <f>'6. CO2_over tid'!E32</f>
        <v>0</v>
      </c>
      <c r="G27" s="352">
        <f>'6. CO2_over tid'!F32</f>
        <v>0</v>
      </c>
      <c r="H27" s="434">
        <f>'8. N2O_over tid '!D32</f>
        <v>0</v>
      </c>
      <c r="I27" s="5">
        <f>'8. N2O_over tid '!E32</f>
        <v>0</v>
      </c>
      <c r="J27" s="352">
        <f>'8. N2O_over tid '!F32</f>
        <v>0</v>
      </c>
      <c r="K27" s="434">
        <f>'10. CH4_udledninger over tid'!D32</f>
        <v>0</v>
      </c>
      <c r="L27" s="5">
        <f>'10. CH4_udledninger over tid'!E32</f>
        <v>0</v>
      </c>
      <c r="M27" s="352">
        <f>'10. CH4_udledninger over tid'!F32</f>
        <v>0</v>
      </c>
    </row>
    <row r="28" spans="1:13" x14ac:dyDescent="0.35">
      <c r="B28" s="79">
        <v>22</v>
      </c>
      <c r="C28" s="79"/>
      <c r="D28" s="466">
        <f t="shared" si="1"/>
        <v>0</v>
      </c>
      <c r="E28" s="434">
        <f>'6. CO2_over tid'!D33</f>
        <v>0</v>
      </c>
      <c r="F28" s="5">
        <f>'6. CO2_over tid'!E33</f>
        <v>0</v>
      </c>
      <c r="G28" s="352">
        <f>'6. CO2_over tid'!F33</f>
        <v>0</v>
      </c>
      <c r="H28" s="434">
        <f>'8. N2O_over tid '!D33</f>
        <v>0</v>
      </c>
      <c r="I28" s="5">
        <f>'8. N2O_over tid '!E33</f>
        <v>0</v>
      </c>
      <c r="J28" s="352">
        <f>'8. N2O_over tid '!F33</f>
        <v>0</v>
      </c>
      <c r="K28" s="434">
        <f>'10. CH4_udledninger over tid'!D33</f>
        <v>0</v>
      </c>
      <c r="L28" s="5">
        <f>'10. CH4_udledninger over tid'!E33</f>
        <v>0</v>
      </c>
      <c r="M28" s="352">
        <f>'10. CH4_udledninger over tid'!F33</f>
        <v>0</v>
      </c>
    </row>
    <row r="29" spans="1:13" x14ac:dyDescent="0.35">
      <c r="B29" s="79">
        <v>23</v>
      </c>
      <c r="C29" s="79"/>
      <c r="D29" s="466">
        <f t="shared" si="1"/>
        <v>0</v>
      </c>
      <c r="E29" s="434">
        <f>'6. CO2_over tid'!D34</f>
        <v>0</v>
      </c>
      <c r="F29" s="5">
        <f>'6. CO2_over tid'!E34</f>
        <v>0</v>
      </c>
      <c r="G29" s="352">
        <f>'6. CO2_over tid'!F34</f>
        <v>0</v>
      </c>
      <c r="H29" s="434">
        <f>'8. N2O_over tid '!D34</f>
        <v>0</v>
      </c>
      <c r="I29" s="5">
        <f>'8. N2O_over tid '!E34</f>
        <v>0</v>
      </c>
      <c r="J29" s="352">
        <f>'8. N2O_over tid '!F34</f>
        <v>0</v>
      </c>
      <c r="K29" s="434">
        <f>'10. CH4_udledninger over tid'!D34</f>
        <v>0</v>
      </c>
      <c r="L29" s="5">
        <f>'10. CH4_udledninger over tid'!E34</f>
        <v>0</v>
      </c>
      <c r="M29" s="352">
        <f>'10. CH4_udledninger over tid'!F34</f>
        <v>0</v>
      </c>
    </row>
    <row r="30" spans="1:13" x14ac:dyDescent="0.35">
      <c r="B30" s="79">
        <v>24</v>
      </c>
      <c r="C30" s="79"/>
      <c r="D30" s="466">
        <f t="shared" si="1"/>
        <v>0</v>
      </c>
      <c r="E30" s="434">
        <f>'6. CO2_over tid'!D35</f>
        <v>0</v>
      </c>
      <c r="F30" s="5">
        <f>'6. CO2_over tid'!E35</f>
        <v>0</v>
      </c>
      <c r="G30" s="352">
        <f>'6. CO2_over tid'!F35</f>
        <v>0</v>
      </c>
      <c r="H30" s="434">
        <f>'8. N2O_over tid '!D35</f>
        <v>0</v>
      </c>
      <c r="I30" s="5">
        <f>'8. N2O_over tid '!E35</f>
        <v>0</v>
      </c>
      <c r="J30" s="352">
        <f>'8. N2O_over tid '!F35</f>
        <v>0</v>
      </c>
      <c r="K30" s="434">
        <f>'10. CH4_udledninger over tid'!D35</f>
        <v>0</v>
      </c>
      <c r="L30" s="5">
        <f>'10. CH4_udledninger over tid'!E35</f>
        <v>0</v>
      </c>
      <c r="M30" s="352">
        <f>'10. CH4_udledninger over tid'!F35</f>
        <v>0</v>
      </c>
    </row>
    <row r="31" spans="1:13" x14ac:dyDescent="0.35">
      <c r="B31" s="79">
        <v>25</v>
      </c>
      <c r="C31" s="79"/>
      <c r="D31" s="466">
        <f t="shared" si="1"/>
        <v>0</v>
      </c>
      <c r="E31" s="434">
        <f>'6. CO2_over tid'!D36</f>
        <v>0</v>
      </c>
      <c r="F31" s="5">
        <f>'6. CO2_over tid'!E36</f>
        <v>0</v>
      </c>
      <c r="G31" s="352">
        <f>'6. CO2_over tid'!F36</f>
        <v>0</v>
      </c>
      <c r="H31" s="434">
        <f>'8. N2O_over tid '!D36</f>
        <v>0</v>
      </c>
      <c r="I31" s="5">
        <f>'8. N2O_over tid '!E36</f>
        <v>0</v>
      </c>
      <c r="J31" s="352">
        <f>'8. N2O_over tid '!F36</f>
        <v>0</v>
      </c>
      <c r="K31" s="434">
        <f>'10. CH4_udledninger over tid'!D36</f>
        <v>0</v>
      </c>
      <c r="L31" s="5">
        <f>'10. CH4_udledninger over tid'!E36</f>
        <v>0</v>
      </c>
      <c r="M31" s="352">
        <f>'10. CH4_udledninger over tid'!F36</f>
        <v>0</v>
      </c>
    </row>
    <row r="32" spans="1:13" s="116" customFormat="1" x14ac:dyDescent="0.35">
      <c r="A32" s="162"/>
      <c r="B32" s="79">
        <v>26</v>
      </c>
      <c r="C32" s="79"/>
      <c r="D32" s="466">
        <f t="shared" si="1"/>
        <v>0</v>
      </c>
      <c r="E32" s="434">
        <f>'6. CO2_over tid'!D37</f>
        <v>0</v>
      </c>
      <c r="F32" s="5">
        <f>'6. CO2_over tid'!E37</f>
        <v>0</v>
      </c>
      <c r="G32" s="352">
        <f>'6. CO2_over tid'!F37</f>
        <v>0</v>
      </c>
      <c r="H32" s="434">
        <f>'8. N2O_over tid '!D37</f>
        <v>0</v>
      </c>
      <c r="I32" s="5">
        <f>'8. N2O_over tid '!E37</f>
        <v>0</v>
      </c>
      <c r="J32" s="352">
        <f>'8. N2O_over tid '!F37</f>
        <v>0</v>
      </c>
      <c r="K32" s="434">
        <f>'10. CH4_udledninger over tid'!D37</f>
        <v>0</v>
      </c>
      <c r="L32" s="5">
        <f>'10. CH4_udledninger over tid'!E37</f>
        <v>0</v>
      </c>
      <c r="M32" s="352">
        <f>'10. CH4_udledninger over tid'!F37</f>
        <v>0</v>
      </c>
    </row>
    <row r="33" spans="1:13" s="116" customFormat="1" x14ac:dyDescent="0.35">
      <c r="A33" s="162"/>
      <c r="B33" s="79">
        <v>27</v>
      </c>
      <c r="C33" s="79"/>
      <c r="D33" s="466">
        <f t="shared" si="1"/>
        <v>0</v>
      </c>
      <c r="E33" s="434">
        <f>'6. CO2_over tid'!D38</f>
        <v>0</v>
      </c>
      <c r="F33" s="5">
        <f>'6. CO2_over tid'!E38</f>
        <v>0</v>
      </c>
      <c r="G33" s="352">
        <f>'6. CO2_over tid'!F38</f>
        <v>0</v>
      </c>
      <c r="H33" s="434">
        <f>'8. N2O_over tid '!D38</f>
        <v>0</v>
      </c>
      <c r="I33" s="5">
        <f>'8. N2O_over tid '!E38</f>
        <v>0</v>
      </c>
      <c r="J33" s="352">
        <f>'8. N2O_over tid '!F38</f>
        <v>0</v>
      </c>
      <c r="K33" s="434">
        <f>'10. CH4_udledninger over tid'!D38</f>
        <v>0</v>
      </c>
      <c r="L33" s="5">
        <f>'10. CH4_udledninger over tid'!E38</f>
        <v>0</v>
      </c>
      <c r="M33" s="352">
        <f>'10. CH4_udledninger over tid'!F38</f>
        <v>0</v>
      </c>
    </row>
    <row r="34" spans="1:13" s="117" customFormat="1" x14ac:dyDescent="0.35">
      <c r="A34" s="419"/>
      <c r="B34" s="79">
        <v>28</v>
      </c>
      <c r="C34" s="79"/>
      <c r="D34" s="466">
        <f t="shared" si="1"/>
        <v>0</v>
      </c>
      <c r="E34" s="434">
        <f>'6. CO2_over tid'!D39</f>
        <v>0</v>
      </c>
      <c r="F34" s="5">
        <f>'6. CO2_over tid'!E39</f>
        <v>0</v>
      </c>
      <c r="G34" s="352">
        <f>'6. CO2_over tid'!F39</f>
        <v>0</v>
      </c>
      <c r="H34" s="434">
        <f>'8. N2O_over tid '!D39</f>
        <v>0</v>
      </c>
      <c r="I34" s="5">
        <f>'8. N2O_over tid '!E39</f>
        <v>0</v>
      </c>
      <c r="J34" s="352">
        <f>'8. N2O_over tid '!F39</f>
        <v>0</v>
      </c>
      <c r="K34" s="434">
        <f>'10. CH4_udledninger over tid'!D39</f>
        <v>0</v>
      </c>
      <c r="L34" s="5">
        <f>'10. CH4_udledninger over tid'!E39</f>
        <v>0</v>
      </c>
      <c r="M34" s="352">
        <f>'10. CH4_udledninger over tid'!F39</f>
        <v>0</v>
      </c>
    </row>
    <row r="35" spans="1:13" s="116" customFormat="1" x14ac:dyDescent="0.35">
      <c r="A35" s="162"/>
      <c r="B35" s="79">
        <v>29</v>
      </c>
      <c r="C35" s="79"/>
      <c r="D35" s="466">
        <f t="shared" si="1"/>
        <v>0</v>
      </c>
      <c r="E35" s="434">
        <f>'6. CO2_over tid'!D40</f>
        <v>0</v>
      </c>
      <c r="F35" s="5">
        <f>'6. CO2_over tid'!E40</f>
        <v>0</v>
      </c>
      <c r="G35" s="352">
        <f>'6. CO2_over tid'!F40</f>
        <v>0</v>
      </c>
      <c r="H35" s="434">
        <f>'8. N2O_over tid '!D40</f>
        <v>0</v>
      </c>
      <c r="I35" s="5">
        <f>'8. N2O_over tid '!E40</f>
        <v>0</v>
      </c>
      <c r="J35" s="352">
        <f>'8. N2O_over tid '!F40</f>
        <v>0</v>
      </c>
      <c r="K35" s="434">
        <f>'10. CH4_udledninger over tid'!D40</f>
        <v>0</v>
      </c>
      <c r="L35" s="5">
        <f>'10. CH4_udledninger over tid'!E40</f>
        <v>0</v>
      </c>
      <c r="M35" s="352">
        <f>'10. CH4_udledninger over tid'!F40</f>
        <v>0</v>
      </c>
    </row>
    <row r="36" spans="1:13" s="116" customFormat="1" x14ac:dyDescent="0.35">
      <c r="A36" s="162"/>
      <c r="B36" s="79">
        <v>30</v>
      </c>
      <c r="C36" s="79"/>
      <c r="D36" s="466">
        <f t="shared" si="1"/>
        <v>0</v>
      </c>
      <c r="E36" s="434">
        <f>'6. CO2_over tid'!D41</f>
        <v>0</v>
      </c>
      <c r="F36" s="5">
        <f>'6. CO2_over tid'!E41</f>
        <v>0</v>
      </c>
      <c r="G36" s="352">
        <f>'6. CO2_over tid'!F41</f>
        <v>0</v>
      </c>
      <c r="H36" s="434">
        <f>'8. N2O_over tid '!D41</f>
        <v>0</v>
      </c>
      <c r="I36" s="5">
        <f>'8. N2O_over tid '!E41</f>
        <v>0</v>
      </c>
      <c r="J36" s="352">
        <f>'8. N2O_over tid '!F41</f>
        <v>0</v>
      </c>
      <c r="K36" s="434">
        <f>'10. CH4_udledninger over tid'!D41</f>
        <v>0</v>
      </c>
      <c r="L36" s="5">
        <f>'10. CH4_udledninger over tid'!E41</f>
        <v>0</v>
      </c>
      <c r="M36" s="352">
        <f>'10. CH4_udledninger over tid'!F41</f>
        <v>0</v>
      </c>
    </row>
    <row r="37" spans="1:13" s="116" customFormat="1" x14ac:dyDescent="0.35">
      <c r="A37" s="162"/>
      <c r="B37" s="79">
        <v>31</v>
      </c>
      <c r="C37" s="79"/>
      <c r="D37" s="466">
        <f t="shared" si="1"/>
        <v>0</v>
      </c>
      <c r="E37" s="434">
        <f>'6. CO2_over tid'!D42</f>
        <v>0</v>
      </c>
      <c r="F37" s="5">
        <f>'6. CO2_over tid'!E42</f>
        <v>0</v>
      </c>
      <c r="G37" s="352">
        <f>'6. CO2_over tid'!F42</f>
        <v>0</v>
      </c>
      <c r="H37" s="434">
        <f>'8. N2O_over tid '!D42</f>
        <v>0</v>
      </c>
      <c r="I37" s="5">
        <f>'8. N2O_over tid '!E42</f>
        <v>0</v>
      </c>
      <c r="J37" s="352">
        <f>'8. N2O_over tid '!F42</f>
        <v>0</v>
      </c>
      <c r="K37" s="434">
        <f>'10. CH4_udledninger over tid'!D42</f>
        <v>0</v>
      </c>
      <c r="L37" s="5">
        <f>'10. CH4_udledninger over tid'!E42</f>
        <v>0</v>
      </c>
      <c r="M37" s="352">
        <f>'10. CH4_udledninger over tid'!F42</f>
        <v>0</v>
      </c>
    </row>
    <row r="38" spans="1:13" s="116" customFormat="1" x14ac:dyDescent="0.35">
      <c r="A38" s="162"/>
      <c r="B38" s="79">
        <v>32</v>
      </c>
      <c r="C38" s="79"/>
      <c r="D38" s="466">
        <f t="shared" si="1"/>
        <v>0</v>
      </c>
      <c r="E38" s="434">
        <f>'6. CO2_over tid'!D43</f>
        <v>0</v>
      </c>
      <c r="F38" s="5">
        <f>'6. CO2_over tid'!E43</f>
        <v>0</v>
      </c>
      <c r="G38" s="352">
        <f>'6. CO2_over tid'!F43</f>
        <v>0</v>
      </c>
      <c r="H38" s="434">
        <f>'8. N2O_over tid '!D43</f>
        <v>0</v>
      </c>
      <c r="I38" s="5">
        <f>'8. N2O_over tid '!E43</f>
        <v>0</v>
      </c>
      <c r="J38" s="352">
        <f>'8. N2O_over tid '!F43</f>
        <v>0</v>
      </c>
      <c r="K38" s="434">
        <f>'10. CH4_udledninger over tid'!D43</f>
        <v>0</v>
      </c>
      <c r="L38" s="5">
        <f>'10. CH4_udledninger over tid'!E43</f>
        <v>0</v>
      </c>
      <c r="M38" s="352">
        <f>'10. CH4_udledninger over tid'!F43</f>
        <v>0</v>
      </c>
    </row>
    <row r="39" spans="1:13" s="116" customFormat="1" x14ac:dyDescent="0.35">
      <c r="A39" s="162"/>
      <c r="B39" s="79">
        <v>33</v>
      </c>
      <c r="C39" s="79"/>
      <c r="D39" s="466">
        <f t="shared" si="1"/>
        <v>0</v>
      </c>
      <c r="E39" s="434">
        <f>'6. CO2_over tid'!D44</f>
        <v>0</v>
      </c>
      <c r="F39" s="5">
        <f>'6. CO2_over tid'!E44</f>
        <v>0</v>
      </c>
      <c r="G39" s="352">
        <f>'6. CO2_over tid'!F44</f>
        <v>0</v>
      </c>
      <c r="H39" s="434">
        <f>'8. N2O_over tid '!D44</f>
        <v>0</v>
      </c>
      <c r="I39" s="5">
        <f>'8. N2O_over tid '!E44</f>
        <v>0</v>
      </c>
      <c r="J39" s="352">
        <f>'8. N2O_over tid '!F44</f>
        <v>0</v>
      </c>
      <c r="K39" s="434">
        <f>'10. CH4_udledninger over tid'!D44</f>
        <v>0</v>
      </c>
      <c r="L39" s="5">
        <f>'10. CH4_udledninger over tid'!E44</f>
        <v>0</v>
      </c>
      <c r="M39" s="352">
        <f>'10. CH4_udledninger over tid'!F44</f>
        <v>0</v>
      </c>
    </row>
    <row r="40" spans="1:13" s="116" customFormat="1" x14ac:dyDescent="0.35">
      <c r="A40" s="162"/>
      <c r="B40" s="79">
        <v>34</v>
      </c>
      <c r="C40" s="79"/>
      <c r="D40" s="466">
        <f t="shared" si="1"/>
        <v>0</v>
      </c>
      <c r="E40" s="434">
        <f>'6. CO2_over tid'!D45</f>
        <v>0</v>
      </c>
      <c r="F40" s="5">
        <f>'6. CO2_over tid'!E45</f>
        <v>0</v>
      </c>
      <c r="G40" s="352">
        <f>'6. CO2_over tid'!F45</f>
        <v>0</v>
      </c>
      <c r="H40" s="434">
        <f>'8. N2O_over tid '!D45</f>
        <v>0</v>
      </c>
      <c r="I40" s="5">
        <f>'8. N2O_over tid '!E45</f>
        <v>0</v>
      </c>
      <c r="J40" s="352">
        <f>'8. N2O_over tid '!F45</f>
        <v>0</v>
      </c>
      <c r="K40" s="434">
        <f>'10. CH4_udledninger over tid'!D45</f>
        <v>0</v>
      </c>
      <c r="L40" s="5">
        <f>'10. CH4_udledninger over tid'!E45</f>
        <v>0</v>
      </c>
      <c r="M40" s="352">
        <f>'10. CH4_udledninger over tid'!F45</f>
        <v>0</v>
      </c>
    </row>
    <row r="41" spans="1:13" s="152" customFormat="1" ht="21" x14ac:dyDescent="0.5">
      <c r="A41" s="82"/>
      <c r="B41" s="79">
        <v>35</v>
      </c>
      <c r="C41" s="79"/>
      <c r="D41" s="466">
        <f t="shared" si="1"/>
        <v>0</v>
      </c>
      <c r="E41" s="434">
        <f>'6. CO2_over tid'!D46</f>
        <v>0</v>
      </c>
      <c r="F41" s="5">
        <f>'6. CO2_over tid'!E46</f>
        <v>0</v>
      </c>
      <c r="G41" s="352">
        <f>'6. CO2_over tid'!F46</f>
        <v>0</v>
      </c>
      <c r="H41" s="434">
        <f>'8. N2O_over tid '!D46</f>
        <v>0</v>
      </c>
      <c r="I41" s="5">
        <f>'8. N2O_over tid '!E46</f>
        <v>0</v>
      </c>
      <c r="J41" s="352">
        <f>'8. N2O_over tid '!F46</f>
        <v>0</v>
      </c>
      <c r="K41" s="434">
        <f>'10. CH4_udledninger over tid'!D46</f>
        <v>0</v>
      </c>
      <c r="L41" s="5">
        <f>'10. CH4_udledninger over tid'!E46</f>
        <v>0</v>
      </c>
      <c r="M41" s="352">
        <f>'10. CH4_udledninger over tid'!F46</f>
        <v>0</v>
      </c>
    </row>
    <row r="42" spans="1:13" x14ac:dyDescent="0.35">
      <c r="B42" s="79">
        <v>36</v>
      </c>
      <c r="C42" s="79"/>
      <c r="D42" s="466">
        <f t="shared" si="1"/>
        <v>0</v>
      </c>
      <c r="E42" s="434">
        <f>'6. CO2_over tid'!D47</f>
        <v>0</v>
      </c>
      <c r="F42" s="5">
        <f>'6. CO2_over tid'!E47</f>
        <v>0</v>
      </c>
      <c r="G42" s="352">
        <f>'6. CO2_over tid'!F47</f>
        <v>0</v>
      </c>
      <c r="H42" s="434">
        <f>'8. N2O_over tid '!D47</f>
        <v>0</v>
      </c>
      <c r="I42" s="5">
        <f>'8. N2O_over tid '!E47</f>
        <v>0</v>
      </c>
      <c r="J42" s="352">
        <f>'8. N2O_over tid '!F47</f>
        <v>0</v>
      </c>
      <c r="K42" s="434">
        <f>'10. CH4_udledninger over tid'!D47</f>
        <v>0</v>
      </c>
      <c r="L42" s="5">
        <f>'10. CH4_udledninger over tid'!E47</f>
        <v>0</v>
      </c>
      <c r="M42" s="352">
        <f>'10. CH4_udledninger over tid'!F47</f>
        <v>0</v>
      </c>
    </row>
    <row r="43" spans="1:13" x14ac:dyDescent="0.35">
      <c r="B43" s="79">
        <v>37</v>
      </c>
      <c r="C43" s="79"/>
      <c r="D43" s="466">
        <f t="shared" si="1"/>
        <v>0</v>
      </c>
      <c r="E43" s="434">
        <f>'6. CO2_over tid'!D48</f>
        <v>0</v>
      </c>
      <c r="F43" s="5">
        <f>'6. CO2_over tid'!E48</f>
        <v>0</v>
      </c>
      <c r="G43" s="352">
        <f>'6. CO2_over tid'!F48</f>
        <v>0</v>
      </c>
      <c r="H43" s="434">
        <f>'8. N2O_over tid '!D48</f>
        <v>0</v>
      </c>
      <c r="I43" s="5">
        <f>'8. N2O_over tid '!E48</f>
        <v>0</v>
      </c>
      <c r="J43" s="352">
        <f>'8. N2O_over tid '!F48</f>
        <v>0</v>
      </c>
      <c r="K43" s="434">
        <f>'10. CH4_udledninger over tid'!D48</f>
        <v>0</v>
      </c>
      <c r="L43" s="5">
        <f>'10. CH4_udledninger over tid'!E48</f>
        <v>0</v>
      </c>
      <c r="M43" s="352">
        <f>'10. CH4_udledninger over tid'!F48</f>
        <v>0</v>
      </c>
    </row>
    <row r="44" spans="1:13" x14ac:dyDescent="0.35">
      <c r="B44" s="79">
        <v>38</v>
      </c>
      <c r="C44" s="79"/>
      <c r="D44" s="466">
        <f t="shared" si="1"/>
        <v>0</v>
      </c>
      <c r="E44" s="434">
        <f>'6. CO2_over tid'!D49</f>
        <v>0</v>
      </c>
      <c r="F44" s="5">
        <f>'6. CO2_over tid'!E49</f>
        <v>0</v>
      </c>
      <c r="G44" s="352">
        <f>'6. CO2_over tid'!F49</f>
        <v>0</v>
      </c>
      <c r="H44" s="434">
        <f>'8. N2O_over tid '!D49</f>
        <v>0</v>
      </c>
      <c r="I44" s="5">
        <f>'8. N2O_over tid '!E49</f>
        <v>0</v>
      </c>
      <c r="J44" s="352">
        <f>'8. N2O_over tid '!F49</f>
        <v>0</v>
      </c>
      <c r="K44" s="434">
        <f>'10. CH4_udledninger over tid'!D49</f>
        <v>0</v>
      </c>
      <c r="L44" s="5">
        <f>'10. CH4_udledninger over tid'!E49</f>
        <v>0</v>
      </c>
      <c r="M44" s="352">
        <f>'10. CH4_udledninger over tid'!F49</f>
        <v>0</v>
      </c>
    </row>
    <row r="45" spans="1:13" x14ac:dyDescent="0.35">
      <c r="B45" s="79">
        <v>39</v>
      </c>
      <c r="C45" s="79"/>
      <c r="D45" s="466">
        <f t="shared" si="1"/>
        <v>0</v>
      </c>
      <c r="E45" s="434">
        <f>'6. CO2_over tid'!D50</f>
        <v>0</v>
      </c>
      <c r="F45" s="5">
        <f>'6. CO2_over tid'!E50</f>
        <v>0</v>
      </c>
      <c r="G45" s="352">
        <f>'6. CO2_over tid'!F50</f>
        <v>0</v>
      </c>
      <c r="H45" s="434">
        <f>'8. N2O_over tid '!D50</f>
        <v>0</v>
      </c>
      <c r="I45" s="5">
        <f>'8. N2O_over tid '!E50</f>
        <v>0</v>
      </c>
      <c r="J45" s="352">
        <f>'8. N2O_over tid '!F50</f>
        <v>0</v>
      </c>
      <c r="K45" s="434">
        <f>'10. CH4_udledninger over tid'!D50</f>
        <v>0</v>
      </c>
      <c r="L45" s="5">
        <f>'10. CH4_udledninger over tid'!E50</f>
        <v>0</v>
      </c>
      <c r="M45" s="352">
        <f>'10. CH4_udledninger over tid'!F50</f>
        <v>0</v>
      </c>
    </row>
    <row r="46" spans="1:13" x14ac:dyDescent="0.35">
      <c r="B46" s="79">
        <v>40</v>
      </c>
      <c r="C46" s="79"/>
      <c r="D46" s="466">
        <f t="shared" si="1"/>
        <v>0</v>
      </c>
      <c r="E46" s="434">
        <f>'6. CO2_over tid'!D51</f>
        <v>0</v>
      </c>
      <c r="F46" s="5">
        <f>'6. CO2_over tid'!E51</f>
        <v>0</v>
      </c>
      <c r="G46" s="352">
        <f>'6. CO2_over tid'!F51</f>
        <v>0</v>
      </c>
      <c r="H46" s="434">
        <f>'8. N2O_over tid '!D51</f>
        <v>0</v>
      </c>
      <c r="I46" s="5">
        <f>'8. N2O_over tid '!E51</f>
        <v>0</v>
      </c>
      <c r="J46" s="352">
        <f>'8. N2O_over tid '!F51</f>
        <v>0</v>
      </c>
      <c r="K46" s="434">
        <f>'10. CH4_udledninger over tid'!D51</f>
        <v>0</v>
      </c>
      <c r="L46" s="5">
        <f>'10. CH4_udledninger over tid'!E51</f>
        <v>0</v>
      </c>
      <c r="M46" s="352">
        <f>'10. CH4_udledninger over tid'!F51</f>
        <v>0</v>
      </c>
    </row>
    <row r="47" spans="1:13" x14ac:dyDescent="0.35">
      <c r="B47" s="79">
        <v>41</v>
      </c>
      <c r="C47" s="79"/>
      <c r="D47" s="466">
        <f t="shared" si="1"/>
        <v>0</v>
      </c>
      <c r="E47" s="434">
        <f>'6. CO2_over tid'!D52</f>
        <v>0</v>
      </c>
      <c r="F47" s="5">
        <f>'6. CO2_over tid'!E52</f>
        <v>0</v>
      </c>
      <c r="G47" s="352">
        <f>'6. CO2_over tid'!F52</f>
        <v>0</v>
      </c>
      <c r="H47" s="434">
        <f>'8. N2O_over tid '!D52</f>
        <v>0</v>
      </c>
      <c r="I47" s="5">
        <f>'8. N2O_over tid '!E52</f>
        <v>0</v>
      </c>
      <c r="J47" s="352">
        <f>'8. N2O_over tid '!F52</f>
        <v>0</v>
      </c>
      <c r="K47" s="434">
        <f>'10. CH4_udledninger over tid'!D52</f>
        <v>0</v>
      </c>
      <c r="L47" s="5">
        <f>'10. CH4_udledninger over tid'!E52</f>
        <v>0</v>
      </c>
      <c r="M47" s="352">
        <f>'10. CH4_udledninger over tid'!F52</f>
        <v>0</v>
      </c>
    </row>
    <row r="48" spans="1:13" s="116" customFormat="1" x14ac:dyDescent="0.35">
      <c r="A48" s="162"/>
      <c r="B48" s="79">
        <v>42</v>
      </c>
      <c r="C48" s="79"/>
      <c r="D48" s="466">
        <f t="shared" si="1"/>
        <v>0</v>
      </c>
      <c r="E48" s="434">
        <f>'6. CO2_over tid'!D53</f>
        <v>0</v>
      </c>
      <c r="F48" s="5">
        <f>'6. CO2_over tid'!E53</f>
        <v>0</v>
      </c>
      <c r="G48" s="352">
        <f>'6. CO2_over tid'!F53</f>
        <v>0</v>
      </c>
      <c r="H48" s="434">
        <f>'8. N2O_over tid '!D53</f>
        <v>0</v>
      </c>
      <c r="I48" s="5">
        <f>'8. N2O_over tid '!E53</f>
        <v>0</v>
      </c>
      <c r="J48" s="352">
        <f>'8. N2O_over tid '!F53</f>
        <v>0</v>
      </c>
      <c r="K48" s="434">
        <f>'10. CH4_udledninger over tid'!D53</f>
        <v>0</v>
      </c>
      <c r="L48" s="5">
        <f>'10. CH4_udledninger over tid'!E53</f>
        <v>0</v>
      </c>
      <c r="M48" s="352">
        <f>'10. CH4_udledninger over tid'!F53</f>
        <v>0</v>
      </c>
    </row>
    <row r="49" spans="1:11993" s="116" customFormat="1" x14ac:dyDescent="0.35">
      <c r="A49" s="162"/>
      <c r="B49" s="79">
        <v>43</v>
      </c>
      <c r="C49" s="79"/>
      <c r="D49" s="466">
        <f t="shared" si="1"/>
        <v>0</v>
      </c>
      <c r="E49" s="434">
        <f>'6. CO2_over tid'!D54</f>
        <v>0</v>
      </c>
      <c r="F49" s="5">
        <f>'6. CO2_over tid'!E54</f>
        <v>0</v>
      </c>
      <c r="G49" s="352">
        <f>'6. CO2_over tid'!F54</f>
        <v>0</v>
      </c>
      <c r="H49" s="434">
        <f>'8. N2O_over tid '!D54</f>
        <v>0</v>
      </c>
      <c r="I49" s="5">
        <f>'8. N2O_over tid '!E54</f>
        <v>0</v>
      </c>
      <c r="J49" s="352">
        <f>'8. N2O_over tid '!F54</f>
        <v>0</v>
      </c>
      <c r="K49" s="434">
        <f>'10. CH4_udledninger over tid'!D54</f>
        <v>0</v>
      </c>
      <c r="L49" s="5">
        <f>'10. CH4_udledninger over tid'!E54</f>
        <v>0</v>
      </c>
      <c r="M49" s="352">
        <f>'10. CH4_udledninger over tid'!F54</f>
        <v>0</v>
      </c>
    </row>
    <row r="50" spans="1:11993" s="117" customFormat="1" x14ac:dyDescent="0.35">
      <c r="A50" s="419"/>
      <c r="B50" s="79">
        <v>44</v>
      </c>
      <c r="C50" s="79"/>
      <c r="D50" s="466">
        <f t="shared" si="1"/>
        <v>0</v>
      </c>
      <c r="E50" s="434">
        <f>'6. CO2_over tid'!D55</f>
        <v>0</v>
      </c>
      <c r="F50" s="5">
        <f>'6. CO2_over tid'!E55</f>
        <v>0</v>
      </c>
      <c r="G50" s="352">
        <f>'6. CO2_over tid'!F55</f>
        <v>0</v>
      </c>
      <c r="H50" s="434">
        <f>'8. N2O_over tid '!D55</f>
        <v>0</v>
      </c>
      <c r="I50" s="5">
        <f>'8. N2O_over tid '!E55</f>
        <v>0</v>
      </c>
      <c r="J50" s="352">
        <f>'8. N2O_over tid '!F55</f>
        <v>0</v>
      </c>
      <c r="K50" s="434">
        <f>'10. CH4_udledninger over tid'!D55</f>
        <v>0</v>
      </c>
      <c r="L50" s="5">
        <f>'10. CH4_udledninger over tid'!E55</f>
        <v>0</v>
      </c>
      <c r="M50" s="352">
        <f>'10. CH4_udledninger over tid'!F55</f>
        <v>0</v>
      </c>
    </row>
    <row r="51" spans="1:11993" s="116" customFormat="1" x14ac:dyDescent="0.35">
      <c r="A51" s="162"/>
      <c r="B51" s="79">
        <v>45</v>
      </c>
      <c r="C51" s="79"/>
      <c r="D51" s="466">
        <f t="shared" si="1"/>
        <v>0</v>
      </c>
      <c r="E51" s="434">
        <f>'6. CO2_over tid'!D56</f>
        <v>0</v>
      </c>
      <c r="F51" s="5">
        <f>'6. CO2_over tid'!E56</f>
        <v>0</v>
      </c>
      <c r="G51" s="352">
        <f>'6. CO2_over tid'!F56</f>
        <v>0</v>
      </c>
      <c r="H51" s="434">
        <f>'8. N2O_over tid '!D56</f>
        <v>0</v>
      </c>
      <c r="I51" s="5">
        <f>'8. N2O_over tid '!E56</f>
        <v>0</v>
      </c>
      <c r="J51" s="352">
        <f>'8. N2O_over tid '!F56</f>
        <v>0</v>
      </c>
      <c r="K51" s="434">
        <f>'10. CH4_udledninger over tid'!D56</f>
        <v>0</v>
      </c>
      <c r="L51" s="5">
        <f>'10. CH4_udledninger over tid'!E56</f>
        <v>0</v>
      </c>
      <c r="M51" s="352">
        <f>'10. CH4_udledninger over tid'!F56</f>
        <v>0</v>
      </c>
    </row>
    <row r="52" spans="1:11993" s="116" customFormat="1" x14ac:dyDescent="0.35">
      <c r="A52" s="162"/>
      <c r="B52" s="79">
        <v>46</v>
      </c>
      <c r="C52" s="79"/>
      <c r="D52" s="466">
        <f t="shared" si="1"/>
        <v>0</v>
      </c>
      <c r="E52" s="434">
        <f>'6. CO2_over tid'!D57</f>
        <v>0</v>
      </c>
      <c r="F52" s="5">
        <f>'6. CO2_over tid'!E57</f>
        <v>0</v>
      </c>
      <c r="G52" s="352">
        <f>'6. CO2_over tid'!F57</f>
        <v>0</v>
      </c>
      <c r="H52" s="434">
        <f>'8. N2O_over tid '!D57</f>
        <v>0</v>
      </c>
      <c r="I52" s="5">
        <f>'8. N2O_over tid '!E57</f>
        <v>0</v>
      </c>
      <c r="J52" s="352">
        <f>'8. N2O_over tid '!F57</f>
        <v>0</v>
      </c>
      <c r="K52" s="434">
        <f>'10. CH4_udledninger over tid'!D57</f>
        <v>0</v>
      </c>
      <c r="L52" s="5">
        <f>'10. CH4_udledninger over tid'!E57</f>
        <v>0</v>
      </c>
      <c r="M52" s="352">
        <f>'10. CH4_udledninger over tid'!F57</f>
        <v>0</v>
      </c>
    </row>
    <row r="53" spans="1:11993" s="116" customFormat="1" x14ac:dyDescent="0.35">
      <c r="A53" s="162"/>
      <c r="B53" s="79">
        <v>47</v>
      </c>
      <c r="C53" s="79"/>
      <c r="D53" s="466">
        <f t="shared" si="1"/>
        <v>0</v>
      </c>
      <c r="E53" s="434">
        <f>'6. CO2_over tid'!D58</f>
        <v>0</v>
      </c>
      <c r="F53" s="5">
        <f>'6. CO2_over tid'!E58</f>
        <v>0</v>
      </c>
      <c r="G53" s="352">
        <f>'6. CO2_over tid'!F58</f>
        <v>0</v>
      </c>
      <c r="H53" s="434">
        <f>'8. N2O_over tid '!D58</f>
        <v>0</v>
      </c>
      <c r="I53" s="5">
        <f>'8. N2O_over tid '!E58</f>
        <v>0</v>
      </c>
      <c r="J53" s="352">
        <f>'8. N2O_over tid '!F58</f>
        <v>0</v>
      </c>
      <c r="K53" s="434">
        <f>'10. CH4_udledninger over tid'!D58</f>
        <v>0</v>
      </c>
      <c r="L53" s="5">
        <f>'10. CH4_udledninger over tid'!E58</f>
        <v>0</v>
      </c>
      <c r="M53" s="352">
        <f>'10. CH4_udledninger over tid'!F58</f>
        <v>0</v>
      </c>
    </row>
    <row r="54" spans="1:11993" s="116" customFormat="1" x14ac:dyDescent="0.35">
      <c r="A54" s="162"/>
      <c r="B54" s="79">
        <v>48</v>
      </c>
      <c r="C54" s="79"/>
      <c r="D54" s="466">
        <f t="shared" si="1"/>
        <v>0</v>
      </c>
      <c r="E54" s="434">
        <f>'6. CO2_over tid'!D59</f>
        <v>0</v>
      </c>
      <c r="F54" s="5">
        <f>'6. CO2_over tid'!E59</f>
        <v>0</v>
      </c>
      <c r="G54" s="352">
        <f>'6. CO2_over tid'!F59</f>
        <v>0</v>
      </c>
      <c r="H54" s="434">
        <f>'8. N2O_over tid '!D59</f>
        <v>0</v>
      </c>
      <c r="I54" s="5">
        <f>'8. N2O_over tid '!E59</f>
        <v>0</v>
      </c>
      <c r="J54" s="352">
        <f>'8. N2O_over tid '!F59</f>
        <v>0</v>
      </c>
      <c r="K54" s="434">
        <f>'10. CH4_udledninger over tid'!D59</f>
        <v>0</v>
      </c>
      <c r="L54" s="5">
        <f>'10. CH4_udledninger over tid'!E59</f>
        <v>0</v>
      </c>
      <c r="M54" s="352">
        <f>'10. CH4_udledninger over tid'!F59</f>
        <v>0</v>
      </c>
    </row>
    <row r="55" spans="1:11993" s="116" customFormat="1" x14ac:dyDescent="0.35">
      <c r="A55" s="162"/>
      <c r="B55" s="79">
        <v>49</v>
      </c>
      <c r="C55" s="79"/>
      <c r="D55" s="466">
        <f t="shared" si="1"/>
        <v>0</v>
      </c>
      <c r="E55" s="434">
        <f>'6. CO2_over tid'!D60</f>
        <v>0</v>
      </c>
      <c r="F55" s="5">
        <f>'6. CO2_over tid'!E60</f>
        <v>0</v>
      </c>
      <c r="G55" s="352">
        <f>'6. CO2_over tid'!F60</f>
        <v>0</v>
      </c>
      <c r="H55" s="434">
        <f>'8. N2O_over tid '!D60</f>
        <v>0</v>
      </c>
      <c r="I55" s="5">
        <f>'8. N2O_over tid '!E60</f>
        <v>0</v>
      </c>
      <c r="J55" s="352">
        <f>'8. N2O_over tid '!F60</f>
        <v>0</v>
      </c>
      <c r="K55" s="434">
        <f>'10. CH4_udledninger over tid'!D60</f>
        <v>0</v>
      </c>
      <c r="L55" s="5">
        <f>'10. CH4_udledninger over tid'!E60</f>
        <v>0</v>
      </c>
      <c r="M55" s="352">
        <f>'10. CH4_udledninger over tid'!F60</f>
        <v>0</v>
      </c>
    </row>
    <row r="56" spans="1:11993" s="116" customFormat="1" x14ac:dyDescent="0.35">
      <c r="A56" s="162"/>
      <c r="B56" s="79">
        <v>50</v>
      </c>
      <c r="C56" s="79"/>
      <c r="D56" s="466">
        <f t="shared" si="1"/>
        <v>0</v>
      </c>
      <c r="E56" s="434">
        <f>'6. CO2_over tid'!D61</f>
        <v>0</v>
      </c>
      <c r="F56" s="5">
        <f>'6. CO2_over tid'!E61</f>
        <v>0</v>
      </c>
      <c r="G56" s="352">
        <f>'6. CO2_over tid'!F61</f>
        <v>0</v>
      </c>
      <c r="H56" s="434">
        <f>'8. N2O_over tid '!D61</f>
        <v>0</v>
      </c>
      <c r="I56" s="5">
        <f>'8. N2O_over tid '!E61</f>
        <v>0</v>
      </c>
      <c r="J56" s="352">
        <f>'8. N2O_over tid '!F61</f>
        <v>0</v>
      </c>
      <c r="K56" s="434">
        <f>'10. CH4_udledninger over tid'!D61</f>
        <v>0</v>
      </c>
      <c r="L56" s="5">
        <f>'10. CH4_udledninger over tid'!E61</f>
        <v>0</v>
      </c>
      <c r="M56" s="352">
        <f>'10. CH4_udledninger over tid'!F61</f>
        <v>0</v>
      </c>
    </row>
    <row r="57" spans="1:11993" s="152" customFormat="1" ht="21" x14ac:dyDescent="0.5">
      <c r="A57" s="82"/>
      <c r="B57" s="79">
        <v>51</v>
      </c>
      <c r="C57" s="79"/>
      <c r="D57" s="466">
        <f t="shared" si="1"/>
        <v>0</v>
      </c>
      <c r="E57" s="434">
        <f>'6. CO2_over tid'!D62</f>
        <v>0</v>
      </c>
      <c r="F57" s="5">
        <f>'6. CO2_over tid'!E62</f>
        <v>0</v>
      </c>
      <c r="G57" s="352">
        <f>'6. CO2_over tid'!F62</f>
        <v>0</v>
      </c>
      <c r="H57" s="434">
        <f>'8. N2O_over tid '!D62</f>
        <v>0</v>
      </c>
      <c r="I57" s="5">
        <f>'8. N2O_over tid '!E62</f>
        <v>0</v>
      </c>
      <c r="J57" s="352">
        <f>'8. N2O_over tid '!F62</f>
        <v>0</v>
      </c>
      <c r="K57" s="434">
        <f>'10. CH4_udledninger over tid'!D62</f>
        <v>0</v>
      </c>
      <c r="L57" s="5">
        <f>'10. CH4_udledninger over tid'!E62</f>
        <v>0</v>
      </c>
      <c r="M57" s="352">
        <f>'10. CH4_udledninger over tid'!F62</f>
        <v>0</v>
      </c>
    </row>
    <row r="58" spans="1:11993" x14ac:dyDescent="0.35">
      <c r="B58" s="79">
        <v>52</v>
      </c>
      <c r="C58" s="79"/>
      <c r="D58" s="466">
        <f t="shared" si="1"/>
        <v>0</v>
      </c>
      <c r="E58" s="434">
        <f>'6. CO2_over tid'!D63</f>
        <v>0</v>
      </c>
      <c r="F58" s="5">
        <f>'6. CO2_over tid'!E63</f>
        <v>0</v>
      </c>
      <c r="G58" s="352">
        <f>'6. CO2_over tid'!F63</f>
        <v>0</v>
      </c>
      <c r="H58" s="434">
        <f>'8. N2O_over tid '!D63</f>
        <v>0</v>
      </c>
      <c r="I58" s="5">
        <f>'8. N2O_over tid '!E63</f>
        <v>0</v>
      </c>
      <c r="J58" s="352">
        <f>'8. N2O_over tid '!F63</f>
        <v>0</v>
      </c>
      <c r="K58" s="434">
        <f>'10. CH4_udledninger over tid'!D63</f>
        <v>0</v>
      </c>
      <c r="L58" s="5">
        <f>'10. CH4_udledninger over tid'!E63</f>
        <v>0</v>
      </c>
      <c r="M58" s="352">
        <f>'10. CH4_udledninger over tid'!F63</f>
        <v>0</v>
      </c>
    </row>
    <row r="59" spans="1:11993" x14ac:dyDescent="0.35">
      <c r="B59" s="79">
        <v>53</v>
      </c>
      <c r="C59" s="79"/>
      <c r="D59" s="466">
        <f t="shared" si="1"/>
        <v>0</v>
      </c>
      <c r="E59" s="434">
        <f>'6. CO2_over tid'!D64</f>
        <v>0</v>
      </c>
      <c r="F59" s="5">
        <f>'6. CO2_over tid'!E64</f>
        <v>0</v>
      </c>
      <c r="G59" s="352">
        <f>'6. CO2_over tid'!F64</f>
        <v>0</v>
      </c>
      <c r="H59" s="434">
        <f>'8. N2O_over tid '!D64</f>
        <v>0</v>
      </c>
      <c r="I59" s="5">
        <f>'8. N2O_over tid '!E64</f>
        <v>0</v>
      </c>
      <c r="J59" s="352">
        <f>'8. N2O_over tid '!F64</f>
        <v>0</v>
      </c>
      <c r="K59" s="434">
        <f>'10. CH4_udledninger over tid'!D64</f>
        <v>0</v>
      </c>
      <c r="L59" s="5">
        <f>'10. CH4_udledninger over tid'!E64</f>
        <v>0</v>
      </c>
      <c r="M59" s="352">
        <f>'10. CH4_udledninger over tid'!F64</f>
        <v>0</v>
      </c>
    </row>
    <row r="60" spans="1:11993" s="77" customFormat="1" x14ac:dyDescent="0.35">
      <c r="B60" s="79">
        <v>54</v>
      </c>
      <c r="C60" s="79"/>
      <c r="D60" s="466">
        <f t="shared" si="1"/>
        <v>0</v>
      </c>
      <c r="E60" s="434">
        <f>'6. CO2_over tid'!D65</f>
        <v>0</v>
      </c>
      <c r="F60" s="5">
        <f>'6. CO2_over tid'!E65</f>
        <v>0</v>
      </c>
      <c r="G60" s="352">
        <f>'6. CO2_over tid'!F65</f>
        <v>0</v>
      </c>
      <c r="H60" s="434">
        <f>'8. N2O_over tid '!D65</f>
        <v>0</v>
      </c>
      <c r="I60" s="5">
        <f>'8. N2O_over tid '!E65</f>
        <v>0</v>
      </c>
      <c r="J60" s="352">
        <f>'8. N2O_over tid '!F65</f>
        <v>0</v>
      </c>
      <c r="K60" s="434">
        <f>'10. CH4_udledninger over tid'!D65</f>
        <v>0</v>
      </c>
      <c r="L60" s="5">
        <f>'10. CH4_udledninger over tid'!E65</f>
        <v>0</v>
      </c>
      <c r="M60" s="352">
        <f>'10. CH4_udledninger over tid'!F65</f>
        <v>0</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row>
    <row r="61" spans="1:11993" s="77" customFormat="1" x14ac:dyDescent="0.35">
      <c r="B61" s="79">
        <v>55</v>
      </c>
      <c r="C61" s="79"/>
      <c r="D61" s="466">
        <f t="shared" si="1"/>
        <v>0</v>
      </c>
      <c r="E61" s="434">
        <f>'6. CO2_over tid'!D66</f>
        <v>0</v>
      </c>
      <c r="F61" s="5">
        <f>'6. CO2_over tid'!E66</f>
        <v>0</v>
      </c>
      <c r="G61" s="352">
        <f>'6. CO2_over tid'!F66</f>
        <v>0</v>
      </c>
      <c r="H61" s="434">
        <f>'8. N2O_over tid '!D66</f>
        <v>0</v>
      </c>
      <c r="I61" s="5">
        <f>'8. N2O_over tid '!E66</f>
        <v>0</v>
      </c>
      <c r="J61" s="352">
        <f>'8. N2O_over tid '!F66</f>
        <v>0</v>
      </c>
      <c r="K61" s="434">
        <f>'10. CH4_udledninger over tid'!D66</f>
        <v>0</v>
      </c>
      <c r="L61" s="5">
        <f>'10. CH4_udledninger over tid'!E66</f>
        <v>0</v>
      </c>
      <c r="M61" s="352">
        <f>'10. CH4_udledninger over tid'!F66</f>
        <v>0</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row>
    <row r="62" spans="1:11993" s="77" customFormat="1" x14ac:dyDescent="0.35">
      <c r="B62" s="79">
        <v>56</v>
      </c>
      <c r="C62" s="79"/>
      <c r="D62" s="466">
        <f t="shared" si="1"/>
        <v>0</v>
      </c>
      <c r="E62" s="434">
        <f>'6. CO2_over tid'!D67</f>
        <v>0</v>
      </c>
      <c r="F62" s="5">
        <f>'6. CO2_over tid'!E67</f>
        <v>0</v>
      </c>
      <c r="G62" s="352">
        <f>'6. CO2_over tid'!F67</f>
        <v>0</v>
      </c>
      <c r="H62" s="434">
        <f>'8. N2O_over tid '!D67</f>
        <v>0</v>
      </c>
      <c r="I62" s="5">
        <f>'8. N2O_over tid '!E67</f>
        <v>0</v>
      </c>
      <c r="J62" s="352">
        <f>'8. N2O_over tid '!F67</f>
        <v>0</v>
      </c>
      <c r="K62" s="434">
        <f>'10. CH4_udledninger over tid'!D67</f>
        <v>0</v>
      </c>
      <c r="L62" s="5">
        <f>'10. CH4_udledninger over tid'!E67</f>
        <v>0</v>
      </c>
      <c r="M62" s="352">
        <f>'10. CH4_udledninger over tid'!F67</f>
        <v>0</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row>
    <row r="63" spans="1:11993" s="77" customFormat="1" x14ac:dyDescent="0.35">
      <c r="B63" s="79">
        <v>57</v>
      </c>
      <c r="C63" s="79"/>
      <c r="D63" s="466">
        <f t="shared" si="1"/>
        <v>0</v>
      </c>
      <c r="E63" s="434">
        <f>'6. CO2_over tid'!D68</f>
        <v>0</v>
      </c>
      <c r="F63" s="5">
        <f>'6. CO2_over tid'!E68</f>
        <v>0</v>
      </c>
      <c r="G63" s="352">
        <f>'6. CO2_over tid'!F68</f>
        <v>0</v>
      </c>
      <c r="H63" s="434">
        <f>'8. N2O_over tid '!D68</f>
        <v>0</v>
      </c>
      <c r="I63" s="5">
        <f>'8. N2O_over tid '!E68</f>
        <v>0</v>
      </c>
      <c r="J63" s="352">
        <f>'8. N2O_over tid '!F68</f>
        <v>0</v>
      </c>
      <c r="K63" s="434">
        <f>'10. CH4_udledninger over tid'!D68</f>
        <v>0</v>
      </c>
      <c r="L63" s="5">
        <f>'10. CH4_udledninger over tid'!E68</f>
        <v>0</v>
      </c>
      <c r="M63" s="352">
        <f>'10. CH4_udledninger over tid'!F68</f>
        <v>0</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row>
    <row r="64" spans="1:11993" s="77" customFormat="1" x14ac:dyDescent="0.35">
      <c r="B64" s="79">
        <v>58</v>
      </c>
      <c r="C64" s="79"/>
      <c r="D64" s="466">
        <f t="shared" si="1"/>
        <v>0</v>
      </c>
      <c r="E64" s="434">
        <f>'6. CO2_over tid'!D69</f>
        <v>0</v>
      </c>
      <c r="F64" s="5">
        <f>'6. CO2_over tid'!E69</f>
        <v>0</v>
      </c>
      <c r="G64" s="352">
        <f>'6. CO2_over tid'!F69</f>
        <v>0</v>
      </c>
      <c r="H64" s="434">
        <f>'8. N2O_over tid '!D69</f>
        <v>0</v>
      </c>
      <c r="I64" s="5">
        <f>'8. N2O_over tid '!E69</f>
        <v>0</v>
      </c>
      <c r="J64" s="352">
        <f>'8. N2O_over tid '!F69</f>
        <v>0</v>
      </c>
      <c r="K64" s="434">
        <f>'10. CH4_udledninger over tid'!D69</f>
        <v>0</v>
      </c>
      <c r="L64" s="5">
        <f>'10. CH4_udledninger over tid'!E69</f>
        <v>0</v>
      </c>
      <c r="M64" s="352">
        <f>'10. CH4_udledninger over tid'!F69</f>
        <v>0</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row>
    <row r="65" spans="2:11993" s="77" customFormat="1" x14ac:dyDescent="0.35">
      <c r="B65" s="79">
        <v>59</v>
      </c>
      <c r="C65" s="79"/>
      <c r="D65" s="466">
        <f t="shared" si="1"/>
        <v>0</v>
      </c>
      <c r="E65" s="434">
        <f>'6. CO2_over tid'!D70</f>
        <v>0</v>
      </c>
      <c r="F65" s="5">
        <f>'6. CO2_over tid'!E70</f>
        <v>0</v>
      </c>
      <c r="G65" s="352">
        <f>'6. CO2_over tid'!F70</f>
        <v>0</v>
      </c>
      <c r="H65" s="434">
        <f>'8. N2O_over tid '!D70</f>
        <v>0</v>
      </c>
      <c r="I65" s="5">
        <f>'8. N2O_over tid '!E70</f>
        <v>0</v>
      </c>
      <c r="J65" s="352">
        <f>'8. N2O_over tid '!F70</f>
        <v>0</v>
      </c>
      <c r="K65" s="434">
        <f>'10. CH4_udledninger over tid'!D70</f>
        <v>0</v>
      </c>
      <c r="L65" s="5">
        <f>'10. CH4_udledninger over tid'!E70</f>
        <v>0</v>
      </c>
      <c r="M65" s="352">
        <f>'10. CH4_udledninger over tid'!F70</f>
        <v>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row>
    <row r="66" spans="2:11993" s="77" customFormat="1" x14ac:dyDescent="0.35">
      <c r="B66" s="79">
        <v>60</v>
      </c>
      <c r="C66" s="79"/>
      <c r="D66" s="466">
        <f t="shared" si="1"/>
        <v>0</v>
      </c>
      <c r="E66" s="434">
        <f>'6. CO2_over tid'!D71</f>
        <v>0</v>
      </c>
      <c r="F66" s="5">
        <f>'6. CO2_over tid'!E71</f>
        <v>0</v>
      </c>
      <c r="G66" s="352">
        <f>'6. CO2_over tid'!F71</f>
        <v>0</v>
      </c>
      <c r="H66" s="434">
        <f>'8. N2O_over tid '!D71</f>
        <v>0</v>
      </c>
      <c r="I66" s="5">
        <f>'8. N2O_over tid '!E71</f>
        <v>0</v>
      </c>
      <c r="J66" s="352">
        <f>'8. N2O_over tid '!F71</f>
        <v>0</v>
      </c>
      <c r="K66" s="434">
        <f>'10. CH4_udledninger over tid'!D71</f>
        <v>0</v>
      </c>
      <c r="L66" s="5">
        <f>'10. CH4_udledninger over tid'!E71</f>
        <v>0</v>
      </c>
      <c r="M66" s="352">
        <f>'10. CH4_udledninger over tid'!F71</f>
        <v>0</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row>
    <row r="67" spans="2:11993" s="77" customFormat="1" x14ac:dyDescent="0.35">
      <c r="B67" s="79">
        <v>61</v>
      </c>
      <c r="C67" s="79"/>
      <c r="D67" s="466">
        <f t="shared" si="1"/>
        <v>0</v>
      </c>
      <c r="E67" s="434">
        <f>'6. CO2_over tid'!D72</f>
        <v>0</v>
      </c>
      <c r="F67" s="5">
        <f>'6. CO2_over tid'!E72</f>
        <v>0</v>
      </c>
      <c r="G67" s="352">
        <f>'6. CO2_over tid'!F72</f>
        <v>0</v>
      </c>
      <c r="H67" s="434">
        <f>'8. N2O_over tid '!D72</f>
        <v>0</v>
      </c>
      <c r="I67" s="5">
        <f>'8. N2O_over tid '!E72</f>
        <v>0</v>
      </c>
      <c r="J67" s="352">
        <f>'8. N2O_over tid '!F72</f>
        <v>0</v>
      </c>
      <c r="K67" s="434">
        <f>'10. CH4_udledninger over tid'!D72</f>
        <v>0</v>
      </c>
      <c r="L67" s="5">
        <f>'10. CH4_udledninger over tid'!E72</f>
        <v>0</v>
      </c>
      <c r="M67" s="352">
        <f>'10. CH4_udledninger over tid'!F72</f>
        <v>0</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row>
    <row r="68" spans="2:11993" s="77" customFormat="1" x14ac:dyDescent="0.35">
      <c r="B68" s="79">
        <v>62</v>
      </c>
      <c r="C68" s="79"/>
      <c r="D68" s="466">
        <f t="shared" si="1"/>
        <v>0</v>
      </c>
      <c r="E68" s="434">
        <f>'6. CO2_over tid'!D73</f>
        <v>0</v>
      </c>
      <c r="F68" s="5">
        <f>'6. CO2_over tid'!E73</f>
        <v>0</v>
      </c>
      <c r="G68" s="352">
        <f>'6. CO2_over tid'!F73</f>
        <v>0</v>
      </c>
      <c r="H68" s="434">
        <f>'8. N2O_over tid '!D73</f>
        <v>0</v>
      </c>
      <c r="I68" s="5">
        <f>'8. N2O_over tid '!E73</f>
        <v>0</v>
      </c>
      <c r="J68" s="352">
        <f>'8. N2O_over tid '!F73</f>
        <v>0</v>
      </c>
      <c r="K68" s="434">
        <f>'10. CH4_udledninger over tid'!D73</f>
        <v>0</v>
      </c>
      <c r="L68" s="5">
        <f>'10. CH4_udledninger over tid'!E73</f>
        <v>0</v>
      </c>
      <c r="M68" s="352">
        <f>'10. CH4_udledninger over tid'!F73</f>
        <v>0</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row>
    <row r="69" spans="2:11993" s="77" customFormat="1" x14ac:dyDescent="0.35">
      <c r="B69" s="79">
        <v>63</v>
      </c>
      <c r="C69" s="79"/>
      <c r="D69" s="466">
        <f t="shared" si="1"/>
        <v>0</v>
      </c>
      <c r="E69" s="434">
        <f>'6. CO2_over tid'!D74</f>
        <v>0</v>
      </c>
      <c r="F69" s="5">
        <f>'6. CO2_over tid'!E74</f>
        <v>0</v>
      </c>
      <c r="G69" s="352">
        <f>'6. CO2_over tid'!F74</f>
        <v>0</v>
      </c>
      <c r="H69" s="434">
        <f>'8. N2O_over tid '!D74</f>
        <v>0</v>
      </c>
      <c r="I69" s="5">
        <f>'8. N2O_over tid '!E74</f>
        <v>0</v>
      </c>
      <c r="J69" s="352">
        <f>'8. N2O_over tid '!F74</f>
        <v>0</v>
      </c>
      <c r="K69" s="434">
        <f>'10. CH4_udledninger over tid'!D74</f>
        <v>0</v>
      </c>
      <c r="L69" s="5">
        <f>'10. CH4_udledninger over tid'!E74</f>
        <v>0</v>
      </c>
      <c r="M69" s="352">
        <f>'10. CH4_udledninger over tid'!F74</f>
        <v>0</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row>
    <row r="70" spans="2:11993" s="77" customFormat="1" x14ac:dyDescent="0.35">
      <c r="B70" s="79">
        <v>64</v>
      </c>
      <c r="C70" s="79"/>
      <c r="D70" s="466">
        <f t="shared" si="1"/>
        <v>0</v>
      </c>
      <c r="E70" s="434">
        <f>'6. CO2_over tid'!D75</f>
        <v>0</v>
      </c>
      <c r="F70" s="5">
        <f>'6. CO2_over tid'!E75</f>
        <v>0</v>
      </c>
      <c r="G70" s="352">
        <f>'6. CO2_over tid'!F75</f>
        <v>0</v>
      </c>
      <c r="H70" s="434">
        <f>'8. N2O_over tid '!D75</f>
        <v>0</v>
      </c>
      <c r="I70" s="5">
        <f>'8. N2O_over tid '!E75</f>
        <v>0</v>
      </c>
      <c r="J70" s="352">
        <f>'8. N2O_over tid '!F75</f>
        <v>0</v>
      </c>
      <c r="K70" s="434">
        <f>'10. CH4_udledninger over tid'!D75</f>
        <v>0</v>
      </c>
      <c r="L70" s="5">
        <f>'10. CH4_udledninger over tid'!E75</f>
        <v>0</v>
      </c>
      <c r="M70" s="352">
        <f>'10. CH4_udledninger over tid'!F75</f>
        <v>0</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row>
    <row r="71" spans="2:11993" s="77" customFormat="1" x14ac:dyDescent="0.35">
      <c r="B71" s="79">
        <v>65</v>
      </c>
      <c r="C71" s="79"/>
      <c r="D71" s="466">
        <f t="shared" si="1"/>
        <v>0</v>
      </c>
      <c r="E71" s="434">
        <f>'6. CO2_over tid'!D76</f>
        <v>0</v>
      </c>
      <c r="F71" s="5">
        <f>'6. CO2_over tid'!E76</f>
        <v>0</v>
      </c>
      <c r="G71" s="352">
        <f>'6. CO2_over tid'!F76</f>
        <v>0</v>
      </c>
      <c r="H71" s="434">
        <f>'8. N2O_over tid '!D76</f>
        <v>0</v>
      </c>
      <c r="I71" s="5">
        <f>'8. N2O_over tid '!E76</f>
        <v>0</v>
      </c>
      <c r="J71" s="352">
        <f>'8. N2O_over tid '!F76</f>
        <v>0</v>
      </c>
      <c r="K71" s="434">
        <f>'10. CH4_udledninger over tid'!D76</f>
        <v>0</v>
      </c>
      <c r="L71" s="5">
        <f>'10. CH4_udledninger over tid'!E76</f>
        <v>0</v>
      </c>
      <c r="M71" s="352">
        <f>'10. CH4_udledninger over tid'!F76</f>
        <v>0</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row>
    <row r="72" spans="2:11993" s="77" customFormat="1" x14ac:dyDescent="0.35">
      <c r="B72" s="79">
        <v>66</v>
      </c>
      <c r="C72" s="79"/>
      <c r="D72" s="466">
        <f t="shared" ref="D72:D106" si="2">+E72+H72+K72</f>
        <v>0</v>
      </c>
      <c r="E72" s="434">
        <f>'6. CO2_over tid'!D77</f>
        <v>0</v>
      </c>
      <c r="F72" s="5">
        <f>'6. CO2_over tid'!E77</f>
        <v>0</v>
      </c>
      <c r="G72" s="352">
        <f>'6. CO2_over tid'!F77</f>
        <v>0</v>
      </c>
      <c r="H72" s="434">
        <f>'8. N2O_over tid '!D77</f>
        <v>0</v>
      </c>
      <c r="I72" s="5">
        <f>'8. N2O_over tid '!E77</f>
        <v>0</v>
      </c>
      <c r="J72" s="352">
        <f>'8. N2O_over tid '!F77</f>
        <v>0</v>
      </c>
      <c r="K72" s="434">
        <f>'10. CH4_udledninger over tid'!D77</f>
        <v>0</v>
      </c>
      <c r="L72" s="5">
        <f>'10. CH4_udledninger over tid'!E77</f>
        <v>0</v>
      </c>
      <c r="M72" s="352">
        <f>'10. CH4_udledninger over tid'!F77</f>
        <v>0</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row>
    <row r="73" spans="2:11993" s="77" customFormat="1" x14ac:dyDescent="0.35">
      <c r="B73" s="79">
        <v>67</v>
      </c>
      <c r="C73" s="79"/>
      <c r="D73" s="466">
        <f t="shared" si="2"/>
        <v>0</v>
      </c>
      <c r="E73" s="434">
        <f>'6. CO2_over tid'!D78</f>
        <v>0</v>
      </c>
      <c r="F73" s="5">
        <f>'6. CO2_over tid'!E78</f>
        <v>0</v>
      </c>
      <c r="G73" s="352">
        <f>'6. CO2_over tid'!F78</f>
        <v>0</v>
      </c>
      <c r="H73" s="434">
        <f>'8. N2O_over tid '!D78</f>
        <v>0</v>
      </c>
      <c r="I73" s="5">
        <f>'8. N2O_over tid '!E78</f>
        <v>0</v>
      </c>
      <c r="J73" s="352">
        <f>'8. N2O_over tid '!F78</f>
        <v>0</v>
      </c>
      <c r="K73" s="434">
        <f>'10. CH4_udledninger over tid'!D78</f>
        <v>0</v>
      </c>
      <c r="L73" s="5">
        <f>'10. CH4_udledninger over tid'!E78</f>
        <v>0</v>
      </c>
      <c r="M73" s="352">
        <f>'10. CH4_udledninger over tid'!F78</f>
        <v>0</v>
      </c>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row>
    <row r="74" spans="2:11993" s="77" customFormat="1" x14ac:dyDescent="0.35">
      <c r="B74" s="79">
        <v>68</v>
      </c>
      <c r="C74" s="79"/>
      <c r="D74" s="466">
        <f t="shared" si="2"/>
        <v>0</v>
      </c>
      <c r="E74" s="434">
        <f>'6. CO2_over tid'!D79</f>
        <v>0</v>
      </c>
      <c r="F74" s="5">
        <f>'6. CO2_over tid'!E79</f>
        <v>0</v>
      </c>
      <c r="G74" s="352">
        <f>'6. CO2_over tid'!F79</f>
        <v>0</v>
      </c>
      <c r="H74" s="434">
        <f>'8. N2O_over tid '!D79</f>
        <v>0</v>
      </c>
      <c r="I74" s="5">
        <f>'8. N2O_over tid '!E79</f>
        <v>0</v>
      </c>
      <c r="J74" s="352">
        <f>'8. N2O_over tid '!F79</f>
        <v>0</v>
      </c>
      <c r="K74" s="434">
        <f>'10. CH4_udledninger over tid'!D79</f>
        <v>0</v>
      </c>
      <c r="L74" s="5">
        <f>'10. CH4_udledninger over tid'!E79</f>
        <v>0</v>
      </c>
      <c r="M74" s="352">
        <f>'10. CH4_udledninger over tid'!F79</f>
        <v>0</v>
      </c>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row>
    <row r="75" spans="2:11993" s="77" customFormat="1" x14ac:dyDescent="0.35">
      <c r="B75" s="79">
        <v>69</v>
      </c>
      <c r="C75" s="79"/>
      <c r="D75" s="466">
        <f t="shared" si="2"/>
        <v>0</v>
      </c>
      <c r="E75" s="434">
        <f>'6. CO2_over tid'!D80</f>
        <v>0</v>
      </c>
      <c r="F75" s="5">
        <f>'6. CO2_over tid'!E80</f>
        <v>0</v>
      </c>
      <c r="G75" s="352">
        <f>'6. CO2_over tid'!F80</f>
        <v>0</v>
      </c>
      <c r="H75" s="434">
        <f>'8. N2O_over tid '!D80</f>
        <v>0</v>
      </c>
      <c r="I75" s="5">
        <f>'8. N2O_over tid '!E80</f>
        <v>0</v>
      </c>
      <c r="J75" s="352">
        <f>'8. N2O_over tid '!F80</f>
        <v>0</v>
      </c>
      <c r="K75" s="434">
        <f>'10. CH4_udledninger over tid'!D80</f>
        <v>0</v>
      </c>
      <c r="L75" s="5">
        <f>'10. CH4_udledninger over tid'!E80</f>
        <v>0</v>
      </c>
      <c r="M75" s="352">
        <f>'10. CH4_udledninger over tid'!F80</f>
        <v>0</v>
      </c>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row>
    <row r="76" spans="2:11993" s="77" customFormat="1" x14ac:dyDescent="0.35">
      <c r="B76" s="79">
        <v>70</v>
      </c>
      <c r="C76" s="79"/>
      <c r="D76" s="466">
        <f t="shared" si="2"/>
        <v>0</v>
      </c>
      <c r="E76" s="434">
        <f>'6. CO2_over tid'!D81</f>
        <v>0</v>
      </c>
      <c r="F76" s="5">
        <f>'6. CO2_over tid'!E81</f>
        <v>0</v>
      </c>
      <c r="G76" s="352">
        <f>'6. CO2_over tid'!F81</f>
        <v>0</v>
      </c>
      <c r="H76" s="434">
        <f>'8. N2O_over tid '!D81</f>
        <v>0</v>
      </c>
      <c r="I76" s="5">
        <f>'8. N2O_over tid '!E81</f>
        <v>0</v>
      </c>
      <c r="J76" s="352">
        <f>'8. N2O_over tid '!F81</f>
        <v>0</v>
      </c>
      <c r="K76" s="434">
        <f>'10. CH4_udledninger over tid'!D81</f>
        <v>0</v>
      </c>
      <c r="L76" s="5">
        <f>'10. CH4_udledninger over tid'!E81</f>
        <v>0</v>
      </c>
      <c r="M76" s="352">
        <f>'10. CH4_udledninger over tid'!F81</f>
        <v>0</v>
      </c>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row>
    <row r="77" spans="2:11993" s="77" customFormat="1" x14ac:dyDescent="0.35">
      <c r="B77" s="79">
        <v>71</v>
      </c>
      <c r="C77" s="79"/>
      <c r="D77" s="466">
        <f t="shared" si="2"/>
        <v>0</v>
      </c>
      <c r="E77" s="434">
        <f>'6. CO2_over tid'!D82</f>
        <v>0</v>
      </c>
      <c r="F77" s="5">
        <f>'6. CO2_over tid'!E82</f>
        <v>0</v>
      </c>
      <c r="G77" s="352">
        <f>'6. CO2_over tid'!F82</f>
        <v>0</v>
      </c>
      <c r="H77" s="434">
        <f>'8. N2O_over tid '!D82</f>
        <v>0</v>
      </c>
      <c r="I77" s="5">
        <f>'8. N2O_over tid '!E82</f>
        <v>0</v>
      </c>
      <c r="J77" s="352">
        <f>'8. N2O_over tid '!F82</f>
        <v>0</v>
      </c>
      <c r="K77" s="434">
        <f>'10. CH4_udledninger over tid'!D82</f>
        <v>0</v>
      </c>
      <c r="L77" s="5">
        <f>'10. CH4_udledninger over tid'!E82</f>
        <v>0</v>
      </c>
      <c r="M77" s="352">
        <f>'10. CH4_udledninger over tid'!F82</f>
        <v>0</v>
      </c>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row>
    <row r="78" spans="2:11993" s="77" customFormat="1" x14ac:dyDescent="0.35">
      <c r="B78" s="79">
        <v>72</v>
      </c>
      <c r="C78" s="79"/>
      <c r="D78" s="466">
        <f t="shared" si="2"/>
        <v>0</v>
      </c>
      <c r="E78" s="434">
        <f>'6. CO2_over tid'!D83</f>
        <v>0</v>
      </c>
      <c r="F78" s="5">
        <f>'6. CO2_over tid'!E83</f>
        <v>0</v>
      </c>
      <c r="G78" s="352">
        <f>'6. CO2_over tid'!F83</f>
        <v>0</v>
      </c>
      <c r="H78" s="434">
        <f>'8. N2O_over tid '!D83</f>
        <v>0</v>
      </c>
      <c r="I78" s="5">
        <f>'8. N2O_over tid '!E83</f>
        <v>0</v>
      </c>
      <c r="J78" s="352">
        <f>'8. N2O_over tid '!F83</f>
        <v>0</v>
      </c>
      <c r="K78" s="434">
        <f>'10. CH4_udledninger over tid'!D83</f>
        <v>0</v>
      </c>
      <c r="L78" s="5">
        <f>'10. CH4_udledninger over tid'!E83</f>
        <v>0</v>
      </c>
      <c r="M78" s="352">
        <f>'10. CH4_udledninger over tid'!F83</f>
        <v>0</v>
      </c>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row>
    <row r="79" spans="2:11993" s="77" customFormat="1" x14ac:dyDescent="0.35">
      <c r="B79" s="79">
        <v>73</v>
      </c>
      <c r="C79" s="79"/>
      <c r="D79" s="466">
        <f t="shared" si="2"/>
        <v>0</v>
      </c>
      <c r="E79" s="434">
        <f>'6. CO2_over tid'!D84</f>
        <v>0</v>
      </c>
      <c r="F79" s="5">
        <f>'6. CO2_over tid'!E84</f>
        <v>0</v>
      </c>
      <c r="G79" s="352">
        <f>'6. CO2_over tid'!F84</f>
        <v>0</v>
      </c>
      <c r="H79" s="434">
        <f>'8. N2O_over tid '!D84</f>
        <v>0</v>
      </c>
      <c r="I79" s="5">
        <f>'8. N2O_over tid '!E84</f>
        <v>0</v>
      </c>
      <c r="J79" s="352">
        <f>'8. N2O_over tid '!F84</f>
        <v>0</v>
      </c>
      <c r="K79" s="434">
        <f>'10. CH4_udledninger over tid'!D84</f>
        <v>0</v>
      </c>
      <c r="L79" s="5">
        <f>'10. CH4_udledninger over tid'!E84</f>
        <v>0</v>
      </c>
      <c r="M79" s="352">
        <f>'10. CH4_udledninger over tid'!F84</f>
        <v>0</v>
      </c>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row>
    <row r="80" spans="2:11993" s="77" customFormat="1" x14ac:dyDescent="0.35">
      <c r="B80" s="79">
        <v>74</v>
      </c>
      <c r="C80" s="79"/>
      <c r="D80" s="466">
        <f t="shared" si="2"/>
        <v>0</v>
      </c>
      <c r="E80" s="434">
        <f>'6. CO2_over tid'!D85</f>
        <v>0</v>
      </c>
      <c r="F80" s="5">
        <f>'6. CO2_over tid'!E85</f>
        <v>0</v>
      </c>
      <c r="G80" s="352">
        <f>'6. CO2_over tid'!F85</f>
        <v>0</v>
      </c>
      <c r="H80" s="434">
        <f>'8. N2O_over tid '!D85</f>
        <v>0</v>
      </c>
      <c r="I80" s="5">
        <f>'8. N2O_over tid '!E85</f>
        <v>0</v>
      </c>
      <c r="J80" s="352">
        <f>'8. N2O_over tid '!F85</f>
        <v>0</v>
      </c>
      <c r="K80" s="434">
        <f>'10. CH4_udledninger over tid'!D85</f>
        <v>0</v>
      </c>
      <c r="L80" s="5">
        <f>'10. CH4_udledninger over tid'!E85</f>
        <v>0</v>
      </c>
      <c r="M80" s="352">
        <f>'10. CH4_udledninger over tid'!F85</f>
        <v>0</v>
      </c>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row>
    <row r="81" spans="2:11993" s="77" customFormat="1" x14ac:dyDescent="0.35">
      <c r="B81" s="79">
        <v>75</v>
      </c>
      <c r="C81" s="79"/>
      <c r="D81" s="466">
        <f t="shared" si="2"/>
        <v>0</v>
      </c>
      <c r="E81" s="434">
        <f>'6. CO2_over tid'!D86</f>
        <v>0</v>
      </c>
      <c r="F81" s="5">
        <f>'6. CO2_over tid'!E86</f>
        <v>0</v>
      </c>
      <c r="G81" s="352">
        <f>'6. CO2_over tid'!F86</f>
        <v>0</v>
      </c>
      <c r="H81" s="434">
        <f>'8. N2O_over tid '!D86</f>
        <v>0</v>
      </c>
      <c r="I81" s="5">
        <f>'8. N2O_over tid '!E86</f>
        <v>0</v>
      </c>
      <c r="J81" s="352">
        <f>'8. N2O_over tid '!F86</f>
        <v>0</v>
      </c>
      <c r="K81" s="434">
        <f>'10. CH4_udledninger over tid'!D86</f>
        <v>0</v>
      </c>
      <c r="L81" s="5">
        <f>'10. CH4_udledninger over tid'!E86</f>
        <v>0</v>
      </c>
      <c r="M81" s="352">
        <f>'10. CH4_udledninger over tid'!F86</f>
        <v>0</v>
      </c>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row>
    <row r="82" spans="2:11993" s="77" customFormat="1" x14ac:dyDescent="0.35">
      <c r="B82" s="79">
        <v>76</v>
      </c>
      <c r="C82" s="79"/>
      <c r="D82" s="466">
        <f t="shared" si="2"/>
        <v>0</v>
      </c>
      <c r="E82" s="434">
        <f>'6. CO2_over tid'!D87</f>
        <v>0</v>
      </c>
      <c r="F82" s="5">
        <f>'6. CO2_over tid'!E87</f>
        <v>0</v>
      </c>
      <c r="G82" s="352">
        <f>'6. CO2_over tid'!F87</f>
        <v>0</v>
      </c>
      <c r="H82" s="434">
        <f>'8. N2O_over tid '!D87</f>
        <v>0</v>
      </c>
      <c r="I82" s="5">
        <f>'8. N2O_over tid '!E87</f>
        <v>0</v>
      </c>
      <c r="J82" s="352">
        <f>'8. N2O_over tid '!F87</f>
        <v>0</v>
      </c>
      <c r="K82" s="434">
        <f>'10. CH4_udledninger over tid'!D87</f>
        <v>0</v>
      </c>
      <c r="L82" s="5">
        <f>'10. CH4_udledninger over tid'!E87</f>
        <v>0</v>
      </c>
      <c r="M82" s="352">
        <f>'10. CH4_udledninger over tid'!F87</f>
        <v>0</v>
      </c>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row>
    <row r="83" spans="2:11993" s="77" customFormat="1" x14ac:dyDescent="0.35">
      <c r="B83" s="79">
        <v>77</v>
      </c>
      <c r="C83" s="79"/>
      <c r="D83" s="466">
        <f t="shared" si="2"/>
        <v>0</v>
      </c>
      <c r="E83" s="434">
        <f>'6. CO2_over tid'!D88</f>
        <v>0</v>
      </c>
      <c r="F83" s="5">
        <f>'6. CO2_over tid'!E88</f>
        <v>0</v>
      </c>
      <c r="G83" s="352">
        <f>'6. CO2_over tid'!F88</f>
        <v>0</v>
      </c>
      <c r="H83" s="434">
        <f>'8. N2O_over tid '!D88</f>
        <v>0</v>
      </c>
      <c r="I83" s="5">
        <f>'8. N2O_over tid '!E88</f>
        <v>0</v>
      </c>
      <c r="J83" s="352">
        <f>'8. N2O_over tid '!F88</f>
        <v>0</v>
      </c>
      <c r="K83" s="434">
        <f>'10. CH4_udledninger over tid'!D88</f>
        <v>0</v>
      </c>
      <c r="L83" s="5">
        <f>'10. CH4_udledninger over tid'!E88</f>
        <v>0</v>
      </c>
      <c r="M83" s="352">
        <f>'10. CH4_udledninger over tid'!F88</f>
        <v>0</v>
      </c>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row>
    <row r="84" spans="2:11993" s="77" customFormat="1" x14ac:dyDescent="0.35">
      <c r="B84" s="79">
        <v>78</v>
      </c>
      <c r="C84" s="79"/>
      <c r="D84" s="466">
        <f t="shared" si="2"/>
        <v>0</v>
      </c>
      <c r="E84" s="434">
        <f>'6. CO2_over tid'!D89</f>
        <v>0</v>
      </c>
      <c r="F84" s="5">
        <f>'6. CO2_over tid'!E89</f>
        <v>0</v>
      </c>
      <c r="G84" s="352">
        <f>'6. CO2_over tid'!F89</f>
        <v>0</v>
      </c>
      <c r="H84" s="434">
        <f>'8. N2O_over tid '!D89</f>
        <v>0</v>
      </c>
      <c r="I84" s="5">
        <f>'8. N2O_over tid '!E89</f>
        <v>0</v>
      </c>
      <c r="J84" s="352">
        <f>'8. N2O_over tid '!F89</f>
        <v>0</v>
      </c>
      <c r="K84" s="434">
        <f>'10. CH4_udledninger over tid'!D89</f>
        <v>0</v>
      </c>
      <c r="L84" s="5">
        <f>'10. CH4_udledninger over tid'!E89</f>
        <v>0</v>
      </c>
      <c r="M84" s="352">
        <f>'10. CH4_udledninger over tid'!F89</f>
        <v>0</v>
      </c>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c r="GWV84"/>
      <c r="GWW84"/>
      <c r="GWX84"/>
      <c r="GWY84"/>
      <c r="GWZ84"/>
      <c r="GXA84"/>
      <c r="GXB84"/>
      <c r="GXC84"/>
      <c r="GXD84"/>
      <c r="GXE84"/>
      <c r="GXF84"/>
      <c r="GXG84"/>
      <c r="GXH84"/>
      <c r="GXI84"/>
      <c r="GXJ84"/>
      <c r="GXK84"/>
      <c r="GXL84"/>
      <c r="GXM84"/>
      <c r="GXN84"/>
      <c r="GXO84"/>
      <c r="GXP84"/>
      <c r="GXQ84"/>
      <c r="GXR84"/>
      <c r="GXS84"/>
      <c r="GXT84"/>
      <c r="GXU84"/>
      <c r="GXV84"/>
      <c r="GXW84"/>
      <c r="GXX84"/>
      <c r="GXY84"/>
      <c r="GXZ84"/>
      <c r="GYA84"/>
      <c r="GYB84"/>
      <c r="GYC84"/>
      <c r="GYD84"/>
      <c r="GYE84"/>
      <c r="GYF84"/>
      <c r="GYG84"/>
      <c r="GYH84"/>
      <c r="GYI84"/>
      <c r="GYJ84"/>
      <c r="GYK84"/>
      <c r="GYL84"/>
      <c r="GYM84"/>
      <c r="GYN84"/>
      <c r="GYO84"/>
      <c r="GYP84"/>
      <c r="GYQ84"/>
      <c r="GYR84"/>
      <c r="GYS84"/>
      <c r="GYT84"/>
      <c r="GYU84"/>
      <c r="GYV84"/>
      <c r="GYW84"/>
      <c r="GYX84"/>
      <c r="GYY84"/>
      <c r="GYZ84"/>
      <c r="GZA84"/>
      <c r="GZB84"/>
      <c r="GZC84"/>
      <c r="GZD84"/>
      <c r="GZE84"/>
      <c r="GZF84"/>
      <c r="GZG84"/>
      <c r="GZH84"/>
      <c r="GZI84"/>
      <c r="GZJ84"/>
      <c r="GZK84"/>
      <c r="GZL84"/>
      <c r="GZM84"/>
      <c r="GZN84"/>
      <c r="GZO84"/>
      <c r="GZP84"/>
      <c r="GZQ84"/>
      <c r="GZR84"/>
      <c r="GZS84"/>
      <c r="GZT84"/>
      <c r="GZU84"/>
      <c r="GZV84"/>
      <c r="GZW84"/>
      <c r="GZX84"/>
      <c r="GZY84"/>
      <c r="GZZ84"/>
      <c r="HAA84"/>
      <c r="HAB84"/>
      <c r="HAC84"/>
      <c r="HAD84"/>
      <c r="HAE84"/>
      <c r="HAF84"/>
      <c r="HAG84"/>
      <c r="HAH84"/>
      <c r="HAI84"/>
      <c r="HAJ84"/>
      <c r="HAK84"/>
      <c r="HAL84"/>
      <c r="HAM84"/>
      <c r="HAN84"/>
      <c r="HAO84"/>
      <c r="HAP84"/>
      <c r="HAQ84"/>
      <c r="HAR84"/>
      <c r="HAS84"/>
      <c r="HAT84"/>
      <c r="HAU84"/>
      <c r="HAV84"/>
      <c r="HAW84"/>
      <c r="HAX84"/>
      <c r="HAY84"/>
      <c r="HAZ84"/>
      <c r="HBA84"/>
      <c r="HBB84"/>
      <c r="HBC84"/>
      <c r="HBD84"/>
      <c r="HBE84"/>
      <c r="HBF84"/>
      <c r="HBG84"/>
      <c r="HBH84"/>
      <c r="HBI84"/>
      <c r="HBJ84"/>
      <c r="HBK84"/>
      <c r="HBL84"/>
      <c r="HBM84"/>
      <c r="HBN84"/>
      <c r="HBO84"/>
      <c r="HBP84"/>
      <c r="HBQ84"/>
      <c r="HBR84"/>
      <c r="HBS84"/>
      <c r="HBT84"/>
      <c r="HBU84"/>
      <c r="HBV84"/>
      <c r="HBW84"/>
      <c r="HBX84"/>
      <c r="HBY84"/>
      <c r="HBZ84"/>
      <c r="HCA84"/>
      <c r="HCB84"/>
      <c r="HCC84"/>
      <c r="HCD84"/>
      <c r="HCE84"/>
      <c r="HCF84"/>
      <c r="HCG84"/>
      <c r="HCH84"/>
      <c r="HCI84"/>
      <c r="HCJ84"/>
      <c r="HCK84"/>
      <c r="HCL84"/>
      <c r="HCM84"/>
      <c r="HCN84"/>
      <c r="HCO84"/>
      <c r="HCP84"/>
      <c r="HCQ84"/>
      <c r="HCR84"/>
      <c r="HCS84"/>
      <c r="HCT84"/>
      <c r="HCU84"/>
      <c r="HCV84"/>
      <c r="HCW84"/>
      <c r="HCX84"/>
      <c r="HCY84"/>
      <c r="HCZ84"/>
      <c r="HDA84"/>
      <c r="HDB84"/>
      <c r="HDC84"/>
      <c r="HDD84"/>
      <c r="HDE84"/>
      <c r="HDF84"/>
      <c r="HDG84"/>
      <c r="HDH84"/>
      <c r="HDI84"/>
      <c r="HDJ84"/>
      <c r="HDK84"/>
      <c r="HDL84"/>
      <c r="HDM84"/>
      <c r="HDN84"/>
      <c r="HDO84"/>
      <c r="HDP84"/>
      <c r="HDQ84"/>
      <c r="HDR84"/>
      <c r="HDS84"/>
      <c r="HDT84"/>
      <c r="HDU84"/>
      <c r="HDV84"/>
      <c r="HDW84"/>
      <c r="HDX84"/>
      <c r="HDY84"/>
      <c r="HDZ84"/>
      <c r="HEA84"/>
      <c r="HEB84"/>
      <c r="HEC84"/>
      <c r="HED84"/>
      <c r="HEE84"/>
      <c r="HEF84"/>
      <c r="HEG84"/>
      <c r="HEH84"/>
      <c r="HEI84"/>
      <c r="HEJ84"/>
      <c r="HEK84"/>
      <c r="HEL84"/>
      <c r="HEM84"/>
      <c r="HEN84"/>
      <c r="HEO84"/>
      <c r="HEP84"/>
      <c r="HEQ84"/>
      <c r="HER84"/>
      <c r="HES84"/>
      <c r="HET84"/>
      <c r="HEU84"/>
      <c r="HEV84"/>
      <c r="HEW84"/>
      <c r="HEX84"/>
      <c r="HEY84"/>
      <c r="HEZ84"/>
      <c r="HFA84"/>
      <c r="HFB84"/>
      <c r="HFC84"/>
      <c r="HFD84"/>
      <c r="HFE84"/>
      <c r="HFF84"/>
      <c r="HFG84"/>
      <c r="HFH84"/>
      <c r="HFI84"/>
      <c r="HFJ84"/>
      <c r="HFK84"/>
      <c r="HFL84"/>
      <c r="HFM84"/>
      <c r="HFN84"/>
      <c r="HFO84"/>
      <c r="HFP84"/>
      <c r="HFQ84"/>
      <c r="HFR84"/>
      <c r="HFS84"/>
      <c r="HFT84"/>
      <c r="HFU84"/>
      <c r="HFV84"/>
      <c r="HFW84"/>
      <c r="HFX84"/>
      <c r="HFY84"/>
      <c r="HFZ84"/>
      <c r="HGA84"/>
      <c r="HGB84"/>
      <c r="HGC84"/>
      <c r="HGD84"/>
      <c r="HGE84"/>
      <c r="HGF84"/>
      <c r="HGG84"/>
      <c r="HGH84"/>
      <c r="HGI84"/>
      <c r="HGJ84"/>
      <c r="HGK84"/>
      <c r="HGL84"/>
      <c r="HGM84"/>
      <c r="HGN84"/>
      <c r="HGO84"/>
      <c r="HGP84"/>
      <c r="HGQ84"/>
      <c r="HGR84"/>
      <c r="HGS84"/>
      <c r="HGT84"/>
      <c r="HGU84"/>
      <c r="HGV84"/>
      <c r="HGW84"/>
      <c r="HGX84"/>
      <c r="HGY84"/>
      <c r="HGZ84"/>
      <c r="HHA84"/>
      <c r="HHB84"/>
      <c r="HHC84"/>
      <c r="HHD84"/>
      <c r="HHE84"/>
      <c r="HHF84"/>
      <c r="HHG84"/>
      <c r="HHH84"/>
      <c r="HHI84"/>
      <c r="HHJ84"/>
      <c r="HHK84"/>
      <c r="HHL84"/>
      <c r="HHM84"/>
      <c r="HHN84"/>
      <c r="HHO84"/>
      <c r="HHP84"/>
      <c r="HHQ84"/>
      <c r="HHR84"/>
      <c r="HHS84"/>
      <c r="HHT84"/>
      <c r="HHU84"/>
      <c r="HHV84"/>
      <c r="HHW84"/>
      <c r="HHX84"/>
      <c r="HHY84"/>
      <c r="HHZ84"/>
      <c r="HIA84"/>
      <c r="HIB84"/>
      <c r="HIC84"/>
      <c r="HID84"/>
      <c r="HIE84"/>
      <c r="HIF84"/>
      <c r="HIG84"/>
      <c r="HIH84"/>
      <c r="HII84"/>
      <c r="HIJ84"/>
      <c r="HIK84"/>
      <c r="HIL84"/>
      <c r="HIM84"/>
      <c r="HIN84"/>
      <c r="HIO84"/>
      <c r="HIP84"/>
      <c r="HIQ84"/>
      <c r="HIR84"/>
      <c r="HIS84"/>
      <c r="HIT84"/>
      <c r="HIU84"/>
      <c r="HIV84"/>
      <c r="HIW84"/>
      <c r="HIX84"/>
      <c r="HIY84"/>
      <c r="HIZ84"/>
      <c r="HJA84"/>
      <c r="HJB84"/>
      <c r="HJC84"/>
      <c r="HJD84"/>
      <c r="HJE84"/>
      <c r="HJF84"/>
      <c r="HJG84"/>
      <c r="HJH84"/>
      <c r="HJI84"/>
      <c r="HJJ84"/>
      <c r="HJK84"/>
      <c r="HJL84"/>
      <c r="HJM84"/>
      <c r="HJN84"/>
      <c r="HJO84"/>
      <c r="HJP84"/>
      <c r="HJQ84"/>
      <c r="HJR84"/>
      <c r="HJS84"/>
      <c r="HJT84"/>
      <c r="HJU84"/>
      <c r="HJV84"/>
      <c r="HJW84"/>
      <c r="HJX84"/>
      <c r="HJY84"/>
      <c r="HJZ84"/>
      <c r="HKA84"/>
      <c r="HKB84"/>
      <c r="HKC84"/>
      <c r="HKD84"/>
      <c r="HKE84"/>
      <c r="HKF84"/>
      <c r="HKG84"/>
      <c r="HKH84"/>
      <c r="HKI84"/>
      <c r="HKJ84"/>
      <c r="HKK84"/>
      <c r="HKL84"/>
      <c r="HKM84"/>
      <c r="HKN84"/>
      <c r="HKO84"/>
      <c r="HKP84"/>
      <c r="HKQ84"/>
      <c r="HKR84"/>
      <c r="HKS84"/>
      <c r="HKT84"/>
      <c r="HKU84"/>
      <c r="HKV84"/>
      <c r="HKW84"/>
      <c r="HKX84"/>
      <c r="HKY84"/>
      <c r="HKZ84"/>
      <c r="HLA84"/>
      <c r="HLB84"/>
      <c r="HLC84"/>
      <c r="HLD84"/>
      <c r="HLE84"/>
      <c r="HLF84"/>
      <c r="HLG84"/>
      <c r="HLH84"/>
      <c r="HLI84"/>
      <c r="HLJ84"/>
      <c r="HLK84"/>
      <c r="HLL84"/>
      <c r="HLM84"/>
      <c r="HLN84"/>
      <c r="HLO84"/>
      <c r="HLP84"/>
      <c r="HLQ84"/>
      <c r="HLR84"/>
      <c r="HLS84"/>
      <c r="HLT84"/>
      <c r="HLU84"/>
      <c r="HLV84"/>
      <c r="HLW84"/>
      <c r="HLX84"/>
      <c r="HLY84"/>
      <c r="HLZ84"/>
      <c r="HMA84"/>
      <c r="HMB84"/>
      <c r="HMC84"/>
      <c r="HMD84"/>
      <c r="HME84"/>
      <c r="HMF84"/>
      <c r="HMG84"/>
      <c r="HMH84"/>
      <c r="HMI84"/>
      <c r="HMJ84"/>
      <c r="HMK84"/>
      <c r="HML84"/>
      <c r="HMM84"/>
      <c r="HMN84"/>
      <c r="HMO84"/>
      <c r="HMP84"/>
      <c r="HMQ84"/>
      <c r="HMR84"/>
      <c r="HMS84"/>
      <c r="HMT84"/>
      <c r="HMU84"/>
      <c r="HMV84"/>
      <c r="HMW84"/>
      <c r="HMX84"/>
      <c r="HMY84"/>
      <c r="HMZ84"/>
      <c r="HNA84"/>
      <c r="HNB84"/>
      <c r="HNC84"/>
      <c r="HND84"/>
      <c r="HNE84"/>
      <c r="HNF84"/>
      <c r="HNG84"/>
      <c r="HNH84"/>
      <c r="HNI84"/>
      <c r="HNJ84"/>
      <c r="HNK84"/>
      <c r="HNL84"/>
      <c r="HNM84"/>
      <c r="HNN84"/>
      <c r="HNO84"/>
      <c r="HNP84"/>
      <c r="HNQ84"/>
      <c r="HNR84"/>
      <c r="HNS84"/>
      <c r="HNT84"/>
      <c r="HNU84"/>
      <c r="HNV84"/>
      <c r="HNW84"/>
      <c r="HNX84"/>
      <c r="HNY84"/>
      <c r="HNZ84"/>
      <c r="HOA84"/>
      <c r="HOB84"/>
      <c r="HOC84"/>
      <c r="HOD84"/>
      <c r="HOE84"/>
      <c r="HOF84"/>
      <c r="HOG84"/>
      <c r="HOH84"/>
      <c r="HOI84"/>
      <c r="HOJ84"/>
      <c r="HOK84"/>
      <c r="HOL84"/>
      <c r="HOM84"/>
      <c r="HON84"/>
      <c r="HOO84"/>
      <c r="HOP84"/>
      <c r="HOQ84"/>
      <c r="HOR84"/>
      <c r="HOS84"/>
      <c r="HOT84"/>
      <c r="HOU84"/>
      <c r="HOV84"/>
      <c r="HOW84"/>
      <c r="HOX84"/>
      <c r="HOY84"/>
      <c r="HOZ84"/>
      <c r="HPA84"/>
      <c r="HPB84"/>
      <c r="HPC84"/>
      <c r="HPD84"/>
      <c r="HPE84"/>
      <c r="HPF84"/>
      <c r="HPG84"/>
      <c r="HPH84"/>
      <c r="HPI84"/>
      <c r="HPJ84"/>
      <c r="HPK84"/>
      <c r="HPL84"/>
      <c r="HPM84"/>
      <c r="HPN84"/>
      <c r="HPO84"/>
      <c r="HPP84"/>
      <c r="HPQ84"/>
      <c r="HPR84"/>
      <c r="HPS84"/>
      <c r="HPT84"/>
      <c r="HPU84"/>
      <c r="HPV84"/>
      <c r="HPW84"/>
      <c r="HPX84"/>
      <c r="HPY84"/>
      <c r="HPZ84"/>
      <c r="HQA84"/>
      <c r="HQB84"/>
      <c r="HQC84"/>
      <c r="HQD84"/>
      <c r="HQE84"/>
      <c r="HQF84"/>
      <c r="HQG84"/>
      <c r="HQH84"/>
      <c r="HQI84"/>
      <c r="HQJ84"/>
      <c r="HQK84"/>
      <c r="HQL84"/>
      <c r="HQM84"/>
      <c r="HQN84"/>
      <c r="HQO84"/>
      <c r="HQP84"/>
      <c r="HQQ84"/>
      <c r="HQR84"/>
      <c r="HQS84"/>
      <c r="HQT84"/>
      <c r="HQU84"/>
      <c r="HQV84"/>
      <c r="HQW84"/>
      <c r="HQX84"/>
      <c r="HQY84"/>
      <c r="HQZ84"/>
      <c r="HRA84"/>
      <c r="HRB84"/>
      <c r="HRC84"/>
      <c r="HRD84"/>
      <c r="HRE84"/>
      <c r="HRF84"/>
      <c r="HRG84"/>
      <c r="HRH84"/>
      <c r="HRI84"/>
      <c r="HRJ84"/>
      <c r="HRK84"/>
      <c r="HRL84"/>
      <c r="HRM84"/>
      <c r="HRN84"/>
      <c r="HRO84"/>
      <c r="HRP84"/>
      <c r="HRQ84"/>
      <c r="HRR84"/>
      <c r="HRS84"/>
      <c r="HRT84"/>
      <c r="HRU84"/>
      <c r="HRV84"/>
      <c r="HRW84"/>
      <c r="HRX84"/>
      <c r="HRY84"/>
      <c r="HRZ84"/>
      <c r="HSA84"/>
      <c r="HSB84"/>
      <c r="HSC84"/>
      <c r="HSD84"/>
      <c r="HSE84"/>
      <c r="HSF84"/>
      <c r="HSG84"/>
      <c r="HSH84"/>
      <c r="HSI84"/>
      <c r="HSJ84"/>
      <c r="HSK84"/>
      <c r="HSL84"/>
      <c r="HSM84"/>
      <c r="HSN84"/>
      <c r="HSO84"/>
      <c r="HSP84"/>
      <c r="HSQ84"/>
      <c r="HSR84"/>
      <c r="HSS84"/>
      <c r="HST84"/>
      <c r="HSU84"/>
      <c r="HSV84"/>
      <c r="HSW84"/>
      <c r="HSX84"/>
      <c r="HSY84"/>
      <c r="HSZ84"/>
      <c r="HTA84"/>
      <c r="HTB84"/>
      <c r="HTC84"/>
      <c r="HTD84"/>
      <c r="HTE84"/>
      <c r="HTF84"/>
      <c r="HTG84"/>
      <c r="HTH84"/>
      <c r="HTI84"/>
      <c r="HTJ84"/>
      <c r="HTK84"/>
      <c r="HTL84"/>
      <c r="HTM84"/>
      <c r="HTN84"/>
      <c r="HTO84"/>
      <c r="HTP84"/>
      <c r="HTQ84"/>
      <c r="HTR84"/>
      <c r="HTS84"/>
      <c r="HTT84"/>
      <c r="HTU84"/>
      <c r="HTV84"/>
      <c r="HTW84"/>
      <c r="HTX84"/>
      <c r="HTY84"/>
      <c r="HTZ84"/>
      <c r="HUA84"/>
      <c r="HUB84"/>
      <c r="HUC84"/>
      <c r="HUD84"/>
      <c r="HUE84"/>
      <c r="HUF84"/>
      <c r="HUG84"/>
      <c r="HUH84"/>
      <c r="HUI84"/>
      <c r="HUJ84"/>
      <c r="HUK84"/>
      <c r="HUL84"/>
      <c r="HUM84"/>
      <c r="HUN84"/>
      <c r="HUO84"/>
      <c r="HUP84"/>
      <c r="HUQ84"/>
      <c r="HUR84"/>
      <c r="HUS84"/>
      <c r="HUT84"/>
      <c r="HUU84"/>
      <c r="HUV84"/>
      <c r="HUW84"/>
      <c r="HUX84"/>
      <c r="HUY84"/>
      <c r="HUZ84"/>
      <c r="HVA84"/>
      <c r="HVB84"/>
      <c r="HVC84"/>
      <c r="HVD84"/>
      <c r="HVE84"/>
      <c r="HVF84"/>
      <c r="HVG84"/>
      <c r="HVH84"/>
      <c r="HVI84"/>
      <c r="HVJ84"/>
      <c r="HVK84"/>
      <c r="HVL84"/>
      <c r="HVM84"/>
      <c r="HVN84"/>
      <c r="HVO84"/>
      <c r="HVP84"/>
      <c r="HVQ84"/>
      <c r="HVR84"/>
      <c r="HVS84"/>
      <c r="HVT84"/>
      <c r="HVU84"/>
      <c r="HVV84"/>
      <c r="HVW84"/>
      <c r="HVX84"/>
      <c r="HVY84"/>
      <c r="HVZ84"/>
      <c r="HWA84"/>
      <c r="HWB84"/>
      <c r="HWC84"/>
      <c r="HWD84"/>
      <c r="HWE84"/>
      <c r="HWF84"/>
      <c r="HWG84"/>
      <c r="HWH84"/>
      <c r="HWI84"/>
      <c r="HWJ84"/>
      <c r="HWK84"/>
      <c r="HWL84"/>
      <c r="HWM84"/>
      <c r="HWN84"/>
      <c r="HWO84"/>
      <c r="HWP84"/>
      <c r="HWQ84"/>
      <c r="HWR84"/>
      <c r="HWS84"/>
      <c r="HWT84"/>
      <c r="HWU84"/>
      <c r="HWV84"/>
      <c r="HWW84"/>
      <c r="HWX84"/>
      <c r="HWY84"/>
      <c r="HWZ84"/>
      <c r="HXA84"/>
      <c r="HXB84"/>
      <c r="HXC84"/>
      <c r="HXD84"/>
      <c r="HXE84"/>
      <c r="HXF84"/>
      <c r="HXG84"/>
      <c r="HXH84"/>
      <c r="HXI84"/>
      <c r="HXJ84"/>
      <c r="HXK84"/>
      <c r="HXL84"/>
      <c r="HXM84"/>
      <c r="HXN84"/>
      <c r="HXO84"/>
      <c r="HXP84"/>
      <c r="HXQ84"/>
      <c r="HXR84"/>
      <c r="HXS84"/>
      <c r="HXT84"/>
      <c r="HXU84"/>
      <c r="HXV84"/>
      <c r="HXW84"/>
      <c r="HXX84"/>
      <c r="HXY84"/>
      <c r="HXZ84"/>
      <c r="HYA84"/>
      <c r="HYB84"/>
      <c r="HYC84"/>
      <c r="HYD84"/>
      <c r="HYE84"/>
      <c r="HYF84"/>
      <c r="HYG84"/>
      <c r="HYH84"/>
      <c r="HYI84"/>
      <c r="HYJ84"/>
      <c r="HYK84"/>
      <c r="HYL84"/>
      <c r="HYM84"/>
      <c r="HYN84"/>
      <c r="HYO84"/>
      <c r="HYP84"/>
      <c r="HYQ84"/>
      <c r="HYR84"/>
      <c r="HYS84"/>
      <c r="HYT84"/>
      <c r="HYU84"/>
      <c r="HYV84"/>
      <c r="HYW84"/>
      <c r="HYX84"/>
      <c r="HYY84"/>
      <c r="HYZ84"/>
      <c r="HZA84"/>
      <c r="HZB84"/>
      <c r="HZC84"/>
      <c r="HZD84"/>
      <c r="HZE84"/>
      <c r="HZF84"/>
      <c r="HZG84"/>
      <c r="HZH84"/>
      <c r="HZI84"/>
      <c r="HZJ84"/>
      <c r="HZK84"/>
      <c r="HZL84"/>
      <c r="HZM84"/>
      <c r="HZN84"/>
      <c r="HZO84"/>
      <c r="HZP84"/>
      <c r="HZQ84"/>
      <c r="HZR84"/>
      <c r="HZS84"/>
      <c r="HZT84"/>
      <c r="HZU84"/>
      <c r="HZV84"/>
      <c r="HZW84"/>
      <c r="HZX84"/>
      <c r="HZY84"/>
      <c r="HZZ84"/>
      <c r="IAA84"/>
      <c r="IAB84"/>
      <c r="IAC84"/>
      <c r="IAD84"/>
      <c r="IAE84"/>
      <c r="IAF84"/>
      <c r="IAG84"/>
      <c r="IAH84"/>
      <c r="IAI84"/>
      <c r="IAJ84"/>
      <c r="IAK84"/>
      <c r="IAL84"/>
      <c r="IAM84"/>
      <c r="IAN84"/>
      <c r="IAO84"/>
      <c r="IAP84"/>
      <c r="IAQ84"/>
      <c r="IAR84"/>
      <c r="IAS84"/>
      <c r="IAT84"/>
      <c r="IAU84"/>
      <c r="IAV84"/>
      <c r="IAW84"/>
      <c r="IAX84"/>
      <c r="IAY84"/>
      <c r="IAZ84"/>
      <c r="IBA84"/>
      <c r="IBB84"/>
      <c r="IBC84"/>
      <c r="IBD84"/>
      <c r="IBE84"/>
      <c r="IBF84"/>
      <c r="IBG84"/>
      <c r="IBH84"/>
      <c r="IBI84"/>
      <c r="IBJ84"/>
      <c r="IBK84"/>
      <c r="IBL84"/>
      <c r="IBM84"/>
      <c r="IBN84"/>
      <c r="IBO84"/>
      <c r="IBP84"/>
      <c r="IBQ84"/>
      <c r="IBR84"/>
      <c r="IBS84"/>
      <c r="IBT84"/>
      <c r="IBU84"/>
      <c r="IBV84"/>
      <c r="IBW84"/>
      <c r="IBX84"/>
      <c r="IBY84"/>
      <c r="IBZ84"/>
      <c r="ICA84"/>
      <c r="ICB84"/>
      <c r="ICC84"/>
      <c r="ICD84"/>
      <c r="ICE84"/>
      <c r="ICF84"/>
      <c r="ICG84"/>
      <c r="ICH84"/>
      <c r="ICI84"/>
      <c r="ICJ84"/>
      <c r="ICK84"/>
      <c r="ICL84"/>
      <c r="ICM84"/>
      <c r="ICN84"/>
      <c r="ICO84"/>
      <c r="ICP84"/>
      <c r="ICQ84"/>
      <c r="ICR84"/>
      <c r="ICS84"/>
      <c r="ICT84"/>
      <c r="ICU84"/>
      <c r="ICV84"/>
      <c r="ICW84"/>
      <c r="ICX84"/>
      <c r="ICY84"/>
      <c r="ICZ84"/>
      <c r="IDA84"/>
      <c r="IDB84"/>
      <c r="IDC84"/>
      <c r="IDD84"/>
      <c r="IDE84"/>
      <c r="IDF84"/>
      <c r="IDG84"/>
      <c r="IDH84"/>
      <c r="IDI84"/>
      <c r="IDJ84"/>
      <c r="IDK84"/>
      <c r="IDL84"/>
      <c r="IDM84"/>
      <c r="IDN84"/>
      <c r="IDO84"/>
      <c r="IDP84"/>
      <c r="IDQ84"/>
      <c r="IDR84"/>
      <c r="IDS84"/>
      <c r="IDT84"/>
      <c r="IDU84"/>
      <c r="IDV84"/>
      <c r="IDW84"/>
      <c r="IDX84"/>
      <c r="IDY84"/>
      <c r="IDZ84"/>
      <c r="IEA84"/>
      <c r="IEB84"/>
      <c r="IEC84"/>
      <c r="IED84"/>
      <c r="IEE84"/>
      <c r="IEF84"/>
      <c r="IEG84"/>
      <c r="IEH84"/>
      <c r="IEI84"/>
      <c r="IEJ84"/>
      <c r="IEK84"/>
      <c r="IEL84"/>
      <c r="IEM84"/>
      <c r="IEN84"/>
      <c r="IEO84"/>
      <c r="IEP84"/>
      <c r="IEQ84"/>
      <c r="IER84"/>
      <c r="IES84"/>
      <c r="IET84"/>
      <c r="IEU84"/>
      <c r="IEV84"/>
      <c r="IEW84"/>
      <c r="IEX84"/>
      <c r="IEY84"/>
      <c r="IEZ84"/>
      <c r="IFA84"/>
      <c r="IFB84"/>
      <c r="IFC84"/>
      <c r="IFD84"/>
      <c r="IFE84"/>
      <c r="IFF84"/>
      <c r="IFG84"/>
      <c r="IFH84"/>
      <c r="IFI84"/>
      <c r="IFJ84"/>
      <c r="IFK84"/>
      <c r="IFL84"/>
      <c r="IFM84"/>
      <c r="IFN84"/>
      <c r="IFO84"/>
      <c r="IFP84"/>
      <c r="IFQ84"/>
      <c r="IFR84"/>
      <c r="IFS84"/>
      <c r="IFT84"/>
      <c r="IFU84"/>
      <c r="IFV84"/>
      <c r="IFW84"/>
      <c r="IFX84"/>
      <c r="IFY84"/>
      <c r="IFZ84"/>
      <c r="IGA84"/>
      <c r="IGB84"/>
      <c r="IGC84"/>
      <c r="IGD84"/>
      <c r="IGE84"/>
      <c r="IGF84"/>
      <c r="IGG84"/>
      <c r="IGH84"/>
      <c r="IGI84"/>
      <c r="IGJ84"/>
      <c r="IGK84"/>
      <c r="IGL84"/>
      <c r="IGM84"/>
      <c r="IGN84"/>
      <c r="IGO84"/>
      <c r="IGP84"/>
      <c r="IGQ84"/>
      <c r="IGR84"/>
      <c r="IGS84"/>
      <c r="IGT84"/>
      <c r="IGU84"/>
      <c r="IGV84"/>
      <c r="IGW84"/>
      <c r="IGX84"/>
      <c r="IGY84"/>
      <c r="IGZ84"/>
      <c r="IHA84"/>
      <c r="IHB84"/>
      <c r="IHC84"/>
      <c r="IHD84"/>
      <c r="IHE84"/>
      <c r="IHF84"/>
      <c r="IHG84"/>
      <c r="IHH84"/>
      <c r="IHI84"/>
      <c r="IHJ84"/>
      <c r="IHK84"/>
      <c r="IHL84"/>
      <c r="IHM84"/>
      <c r="IHN84"/>
      <c r="IHO84"/>
      <c r="IHP84"/>
      <c r="IHQ84"/>
      <c r="IHR84"/>
      <c r="IHS84"/>
      <c r="IHT84"/>
      <c r="IHU84"/>
      <c r="IHV84"/>
      <c r="IHW84"/>
      <c r="IHX84"/>
      <c r="IHY84"/>
      <c r="IHZ84"/>
      <c r="IIA84"/>
      <c r="IIB84"/>
      <c r="IIC84"/>
      <c r="IID84"/>
      <c r="IIE84"/>
      <c r="IIF84"/>
      <c r="IIG84"/>
      <c r="IIH84"/>
      <c r="III84"/>
      <c r="IIJ84"/>
      <c r="IIK84"/>
      <c r="IIL84"/>
      <c r="IIM84"/>
      <c r="IIN84"/>
      <c r="IIO84"/>
      <c r="IIP84"/>
      <c r="IIQ84"/>
      <c r="IIR84"/>
      <c r="IIS84"/>
      <c r="IIT84"/>
      <c r="IIU84"/>
      <c r="IIV84"/>
      <c r="IIW84"/>
      <c r="IIX84"/>
      <c r="IIY84"/>
      <c r="IIZ84"/>
      <c r="IJA84"/>
      <c r="IJB84"/>
      <c r="IJC84"/>
      <c r="IJD84"/>
      <c r="IJE84"/>
      <c r="IJF84"/>
      <c r="IJG84"/>
      <c r="IJH84"/>
      <c r="IJI84"/>
      <c r="IJJ84"/>
      <c r="IJK84"/>
      <c r="IJL84"/>
      <c r="IJM84"/>
      <c r="IJN84"/>
      <c r="IJO84"/>
      <c r="IJP84"/>
      <c r="IJQ84"/>
      <c r="IJR84"/>
      <c r="IJS84"/>
      <c r="IJT84"/>
      <c r="IJU84"/>
      <c r="IJV84"/>
      <c r="IJW84"/>
      <c r="IJX84"/>
      <c r="IJY84"/>
      <c r="IJZ84"/>
      <c r="IKA84"/>
      <c r="IKB84"/>
      <c r="IKC84"/>
      <c r="IKD84"/>
      <c r="IKE84"/>
      <c r="IKF84"/>
      <c r="IKG84"/>
      <c r="IKH84"/>
      <c r="IKI84"/>
      <c r="IKJ84"/>
      <c r="IKK84"/>
      <c r="IKL84"/>
      <c r="IKM84"/>
      <c r="IKN84"/>
      <c r="IKO84"/>
      <c r="IKP84"/>
      <c r="IKQ84"/>
      <c r="IKR84"/>
      <c r="IKS84"/>
      <c r="IKT84"/>
      <c r="IKU84"/>
      <c r="IKV84"/>
      <c r="IKW84"/>
      <c r="IKX84"/>
      <c r="IKY84"/>
      <c r="IKZ84"/>
      <c r="ILA84"/>
      <c r="ILB84"/>
      <c r="ILC84"/>
      <c r="ILD84"/>
      <c r="ILE84"/>
      <c r="ILF84"/>
      <c r="ILG84"/>
      <c r="ILH84"/>
      <c r="ILI84"/>
      <c r="ILJ84"/>
      <c r="ILK84"/>
      <c r="ILL84"/>
      <c r="ILM84"/>
      <c r="ILN84"/>
      <c r="ILO84"/>
      <c r="ILP84"/>
      <c r="ILQ84"/>
      <c r="ILR84"/>
      <c r="ILS84"/>
      <c r="ILT84"/>
      <c r="ILU84"/>
      <c r="ILV84"/>
      <c r="ILW84"/>
      <c r="ILX84"/>
      <c r="ILY84"/>
      <c r="ILZ84"/>
      <c r="IMA84"/>
      <c r="IMB84"/>
      <c r="IMC84"/>
      <c r="IMD84"/>
      <c r="IME84"/>
      <c r="IMF84"/>
      <c r="IMG84"/>
      <c r="IMH84"/>
      <c r="IMI84"/>
      <c r="IMJ84"/>
      <c r="IMK84"/>
      <c r="IML84"/>
      <c r="IMM84"/>
      <c r="IMN84"/>
      <c r="IMO84"/>
      <c r="IMP84"/>
      <c r="IMQ84"/>
      <c r="IMR84"/>
      <c r="IMS84"/>
      <c r="IMT84"/>
      <c r="IMU84"/>
      <c r="IMV84"/>
      <c r="IMW84"/>
      <c r="IMX84"/>
      <c r="IMY84"/>
      <c r="IMZ84"/>
      <c r="INA84"/>
      <c r="INB84"/>
      <c r="INC84"/>
      <c r="IND84"/>
      <c r="INE84"/>
      <c r="INF84"/>
      <c r="ING84"/>
      <c r="INH84"/>
      <c r="INI84"/>
      <c r="INJ84"/>
      <c r="INK84"/>
      <c r="INL84"/>
      <c r="INM84"/>
      <c r="INN84"/>
      <c r="INO84"/>
      <c r="INP84"/>
      <c r="INQ84"/>
      <c r="INR84"/>
      <c r="INS84"/>
      <c r="INT84"/>
      <c r="INU84"/>
      <c r="INV84"/>
      <c r="INW84"/>
      <c r="INX84"/>
      <c r="INY84"/>
      <c r="INZ84"/>
      <c r="IOA84"/>
      <c r="IOB84"/>
      <c r="IOC84"/>
      <c r="IOD84"/>
      <c r="IOE84"/>
      <c r="IOF84"/>
      <c r="IOG84"/>
      <c r="IOH84"/>
      <c r="IOI84"/>
      <c r="IOJ84"/>
      <c r="IOK84"/>
      <c r="IOL84"/>
      <c r="IOM84"/>
      <c r="ION84"/>
      <c r="IOO84"/>
      <c r="IOP84"/>
      <c r="IOQ84"/>
      <c r="IOR84"/>
      <c r="IOS84"/>
      <c r="IOT84"/>
      <c r="IOU84"/>
      <c r="IOV84"/>
      <c r="IOW84"/>
      <c r="IOX84"/>
      <c r="IOY84"/>
      <c r="IOZ84"/>
      <c r="IPA84"/>
      <c r="IPB84"/>
      <c r="IPC84"/>
      <c r="IPD84"/>
      <c r="IPE84"/>
      <c r="IPF84"/>
      <c r="IPG84"/>
      <c r="IPH84"/>
      <c r="IPI84"/>
      <c r="IPJ84"/>
      <c r="IPK84"/>
      <c r="IPL84"/>
      <c r="IPM84"/>
      <c r="IPN84"/>
      <c r="IPO84"/>
      <c r="IPP84"/>
      <c r="IPQ84"/>
      <c r="IPR84"/>
      <c r="IPS84"/>
      <c r="IPT84"/>
      <c r="IPU84"/>
      <c r="IPV84"/>
      <c r="IPW84"/>
      <c r="IPX84"/>
      <c r="IPY84"/>
      <c r="IPZ84"/>
      <c r="IQA84"/>
      <c r="IQB84"/>
      <c r="IQC84"/>
      <c r="IQD84"/>
      <c r="IQE84"/>
      <c r="IQF84"/>
      <c r="IQG84"/>
      <c r="IQH84"/>
      <c r="IQI84"/>
      <c r="IQJ84"/>
      <c r="IQK84"/>
      <c r="IQL84"/>
      <c r="IQM84"/>
      <c r="IQN84"/>
      <c r="IQO84"/>
      <c r="IQP84"/>
      <c r="IQQ84"/>
      <c r="IQR84"/>
      <c r="IQS84"/>
      <c r="IQT84"/>
      <c r="IQU84"/>
      <c r="IQV84"/>
      <c r="IQW84"/>
      <c r="IQX84"/>
      <c r="IQY84"/>
      <c r="IQZ84"/>
      <c r="IRA84"/>
      <c r="IRB84"/>
      <c r="IRC84"/>
      <c r="IRD84"/>
      <c r="IRE84"/>
      <c r="IRF84"/>
      <c r="IRG84"/>
      <c r="IRH84"/>
      <c r="IRI84"/>
      <c r="IRJ84"/>
      <c r="IRK84"/>
      <c r="IRL84"/>
      <c r="IRM84"/>
      <c r="IRN84"/>
      <c r="IRO84"/>
      <c r="IRP84"/>
      <c r="IRQ84"/>
      <c r="IRR84"/>
      <c r="IRS84"/>
      <c r="IRT84"/>
      <c r="IRU84"/>
      <c r="IRV84"/>
      <c r="IRW84"/>
      <c r="IRX84"/>
      <c r="IRY84"/>
      <c r="IRZ84"/>
      <c r="ISA84"/>
      <c r="ISB84"/>
      <c r="ISC84"/>
      <c r="ISD84"/>
      <c r="ISE84"/>
      <c r="ISF84"/>
      <c r="ISG84"/>
      <c r="ISH84"/>
      <c r="ISI84"/>
      <c r="ISJ84"/>
      <c r="ISK84"/>
      <c r="ISL84"/>
      <c r="ISM84"/>
      <c r="ISN84"/>
      <c r="ISO84"/>
      <c r="ISP84"/>
      <c r="ISQ84"/>
      <c r="ISR84"/>
      <c r="ISS84"/>
      <c r="IST84"/>
      <c r="ISU84"/>
      <c r="ISV84"/>
      <c r="ISW84"/>
      <c r="ISX84"/>
      <c r="ISY84"/>
      <c r="ISZ84"/>
      <c r="ITA84"/>
      <c r="ITB84"/>
      <c r="ITC84"/>
      <c r="ITD84"/>
      <c r="ITE84"/>
      <c r="ITF84"/>
      <c r="ITG84"/>
      <c r="ITH84"/>
      <c r="ITI84"/>
      <c r="ITJ84"/>
      <c r="ITK84"/>
      <c r="ITL84"/>
      <c r="ITM84"/>
      <c r="ITN84"/>
      <c r="ITO84"/>
      <c r="ITP84"/>
      <c r="ITQ84"/>
      <c r="ITR84"/>
      <c r="ITS84"/>
      <c r="ITT84"/>
      <c r="ITU84"/>
      <c r="ITV84"/>
      <c r="ITW84"/>
      <c r="ITX84"/>
      <c r="ITY84"/>
      <c r="ITZ84"/>
      <c r="IUA84"/>
      <c r="IUB84"/>
      <c r="IUC84"/>
      <c r="IUD84"/>
      <c r="IUE84"/>
      <c r="IUF84"/>
      <c r="IUG84"/>
      <c r="IUH84"/>
      <c r="IUI84"/>
      <c r="IUJ84"/>
      <c r="IUK84"/>
      <c r="IUL84"/>
      <c r="IUM84"/>
      <c r="IUN84"/>
      <c r="IUO84"/>
      <c r="IUP84"/>
      <c r="IUQ84"/>
      <c r="IUR84"/>
      <c r="IUS84"/>
      <c r="IUT84"/>
      <c r="IUU84"/>
      <c r="IUV84"/>
      <c r="IUW84"/>
      <c r="IUX84"/>
      <c r="IUY84"/>
      <c r="IUZ84"/>
      <c r="IVA84"/>
      <c r="IVB84"/>
      <c r="IVC84"/>
      <c r="IVD84"/>
      <c r="IVE84"/>
      <c r="IVF84"/>
      <c r="IVG84"/>
      <c r="IVH84"/>
      <c r="IVI84"/>
      <c r="IVJ84"/>
      <c r="IVK84"/>
      <c r="IVL84"/>
      <c r="IVM84"/>
      <c r="IVN84"/>
      <c r="IVO84"/>
      <c r="IVP84"/>
      <c r="IVQ84"/>
      <c r="IVR84"/>
      <c r="IVS84"/>
      <c r="IVT84"/>
      <c r="IVU84"/>
      <c r="IVV84"/>
      <c r="IVW84"/>
      <c r="IVX84"/>
      <c r="IVY84"/>
      <c r="IVZ84"/>
      <c r="IWA84"/>
      <c r="IWB84"/>
      <c r="IWC84"/>
      <c r="IWD84"/>
      <c r="IWE84"/>
      <c r="IWF84"/>
      <c r="IWG84"/>
      <c r="IWH84"/>
      <c r="IWI84"/>
      <c r="IWJ84"/>
      <c r="IWK84"/>
      <c r="IWL84"/>
      <c r="IWM84"/>
      <c r="IWN84"/>
      <c r="IWO84"/>
      <c r="IWP84"/>
      <c r="IWQ84"/>
      <c r="IWR84"/>
      <c r="IWS84"/>
      <c r="IWT84"/>
      <c r="IWU84"/>
      <c r="IWV84"/>
      <c r="IWW84"/>
      <c r="IWX84"/>
      <c r="IWY84"/>
      <c r="IWZ84"/>
      <c r="IXA84"/>
      <c r="IXB84"/>
      <c r="IXC84"/>
      <c r="IXD84"/>
      <c r="IXE84"/>
      <c r="IXF84"/>
      <c r="IXG84"/>
      <c r="IXH84"/>
      <c r="IXI84"/>
      <c r="IXJ84"/>
      <c r="IXK84"/>
      <c r="IXL84"/>
      <c r="IXM84"/>
      <c r="IXN84"/>
      <c r="IXO84"/>
      <c r="IXP84"/>
      <c r="IXQ84"/>
      <c r="IXR84"/>
      <c r="IXS84"/>
      <c r="IXT84"/>
      <c r="IXU84"/>
      <c r="IXV84"/>
      <c r="IXW84"/>
      <c r="IXX84"/>
      <c r="IXY84"/>
      <c r="IXZ84"/>
      <c r="IYA84"/>
      <c r="IYB84"/>
      <c r="IYC84"/>
      <c r="IYD84"/>
      <c r="IYE84"/>
      <c r="IYF84"/>
      <c r="IYG84"/>
      <c r="IYH84"/>
      <c r="IYI84"/>
      <c r="IYJ84"/>
      <c r="IYK84"/>
      <c r="IYL84"/>
      <c r="IYM84"/>
      <c r="IYN84"/>
      <c r="IYO84"/>
      <c r="IYP84"/>
      <c r="IYQ84"/>
      <c r="IYR84"/>
      <c r="IYS84"/>
      <c r="IYT84"/>
      <c r="IYU84"/>
      <c r="IYV84"/>
      <c r="IYW84"/>
      <c r="IYX84"/>
      <c r="IYY84"/>
      <c r="IYZ84"/>
      <c r="IZA84"/>
      <c r="IZB84"/>
      <c r="IZC84"/>
      <c r="IZD84"/>
      <c r="IZE84"/>
      <c r="IZF84"/>
      <c r="IZG84"/>
      <c r="IZH84"/>
      <c r="IZI84"/>
      <c r="IZJ84"/>
      <c r="IZK84"/>
      <c r="IZL84"/>
      <c r="IZM84"/>
      <c r="IZN84"/>
      <c r="IZO84"/>
      <c r="IZP84"/>
      <c r="IZQ84"/>
      <c r="IZR84"/>
      <c r="IZS84"/>
      <c r="IZT84"/>
      <c r="IZU84"/>
      <c r="IZV84"/>
      <c r="IZW84"/>
      <c r="IZX84"/>
      <c r="IZY84"/>
      <c r="IZZ84"/>
      <c r="JAA84"/>
      <c r="JAB84"/>
      <c r="JAC84"/>
      <c r="JAD84"/>
      <c r="JAE84"/>
      <c r="JAF84"/>
      <c r="JAG84"/>
      <c r="JAH84"/>
      <c r="JAI84"/>
      <c r="JAJ84"/>
      <c r="JAK84"/>
      <c r="JAL84"/>
      <c r="JAM84"/>
      <c r="JAN84"/>
      <c r="JAO84"/>
      <c r="JAP84"/>
      <c r="JAQ84"/>
      <c r="JAR84"/>
      <c r="JAS84"/>
      <c r="JAT84"/>
      <c r="JAU84"/>
      <c r="JAV84"/>
      <c r="JAW84"/>
      <c r="JAX84"/>
      <c r="JAY84"/>
      <c r="JAZ84"/>
      <c r="JBA84"/>
      <c r="JBB84"/>
      <c r="JBC84"/>
      <c r="JBD84"/>
      <c r="JBE84"/>
      <c r="JBF84"/>
      <c r="JBG84"/>
      <c r="JBH84"/>
      <c r="JBI84"/>
      <c r="JBJ84"/>
      <c r="JBK84"/>
      <c r="JBL84"/>
      <c r="JBM84"/>
      <c r="JBN84"/>
      <c r="JBO84"/>
      <c r="JBP84"/>
      <c r="JBQ84"/>
      <c r="JBR84"/>
      <c r="JBS84"/>
      <c r="JBT84"/>
      <c r="JBU84"/>
      <c r="JBV84"/>
      <c r="JBW84"/>
      <c r="JBX84"/>
      <c r="JBY84"/>
      <c r="JBZ84"/>
      <c r="JCA84"/>
      <c r="JCB84"/>
      <c r="JCC84"/>
      <c r="JCD84"/>
      <c r="JCE84"/>
      <c r="JCF84"/>
      <c r="JCG84"/>
      <c r="JCH84"/>
      <c r="JCI84"/>
      <c r="JCJ84"/>
      <c r="JCK84"/>
      <c r="JCL84"/>
      <c r="JCM84"/>
      <c r="JCN84"/>
      <c r="JCO84"/>
      <c r="JCP84"/>
      <c r="JCQ84"/>
      <c r="JCR84"/>
      <c r="JCS84"/>
      <c r="JCT84"/>
      <c r="JCU84"/>
      <c r="JCV84"/>
      <c r="JCW84"/>
      <c r="JCX84"/>
      <c r="JCY84"/>
      <c r="JCZ84"/>
      <c r="JDA84"/>
      <c r="JDB84"/>
      <c r="JDC84"/>
      <c r="JDD84"/>
      <c r="JDE84"/>
      <c r="JDF84"/>
      <c r="JDG84"/>
      <c r="JDH84"/>
      <c r="JDI84"/>
      <c r="JDJ84"/>
      <c r="JDK84"/>
      <c r="JDL84"/>
      <c r="JDM84"/>
      <c r="JDN84"/>
      <c r="JDO84"/>
      <c r="JDP84"/>
      <c r="JDQ84"/>
      <c r="JDR84"/>
      <c r="JDS84"/>
      <c r="JDT84"/>
      <c r="JDU84"/>
      <c r="JDV84"/>
      <c r="JDW84"/>
      <c r="JDX84"/>
      <c r="JDY84"/>
      <c r="JDZ84"/>
      <c r="JEA84"/>
      <c r="JEB84"/>
      <c r="JEC84"/>
      <c r="JED84"/>
      <c r="JEE84"/>
      <c r="JEF84"/>
      <c r="JEG84"/>
      <c r="JEH84"/>
      <c r="JEI84"/>
      <c r="JEJ84"/>
      <c r="JEK84"/>
      <c r="JEL84"/>
      <c r="JEM84"/>
      <c r="JEN84"/>
      <c r="JEO84"/>
      <c r="JEP84"/>
      <c r="JEQ84"/>
      <c r="JER84"/>
      <c r="JES84"/>
      <c r="JET84"/>
      <c r="JEU84"/>
      <c r="JEV84"/>
      <c r="JEW84"/>
      <c r="JEX84"/>
      <c r="JEY84"/>
      <c r="JEZ84"/>
      <c r="JFA84"/>
      <c r="JFB84"/>
      <c r="JFC84"/>
      <c r="JFD84"/>
      <c r="JFE84"/>
      <c r="JFF84"/>
      <c r="JFG84"/>
      <c r="JFH84"/>
      <c r="JFI84"/>
      <c r="JFJ84"/>
      <c r="JFK84"/>
      <c r="JFL84"/>
      <c r="JFM84"/>
      <c r="JFN84"/>
      <c r="JFO84"/>
      <c r="JFP84"/>
      <c r="JFQ84"/>
      <c r="JFR84"/>
      <c r="JFS84"/>
      <c r="JFT84"/>
      <c r="JFU84"/>
      <c r="JFV84"/>
      <c r="JFW84"/>
      <c r="JFX84"/>
      <c r="JFY84"/>
      <c r="JFZ84"/>
      <c r="JGA84"/>
      <c r="JGB84"/>
      <c r="JGC84"/>
      <c r="JGD84"/>
      <c r="JGE84"/>
      <c r="JGF84"/>
      <c r="JGG84"/>
      <c r="JGH84"/>
      <c r="JGI84"/>
      <c r="JGJ84"/>
      <c r="JGK84"/>
      <c r="JGL84"/>
      <c r="JGM84"/>
      <c r="JGN84"/>
      <c r="JGO84"/>
      <c r="JGP84"/>
      <c r="JGQ84"/>
      <c r="JGR84"/>
      <c r="JGS84"/>
      <c r="JGT84"/>
      <c r="JGU84"/>
      <c r="JGV84"/>
      <c r="JGW84"/>
      <c r="JGX84"/>
      <c r="JGY84"/>
      <c r="JGZ84"/>
      <c r="JHA84"/>
      <c r="JHB84"/>
      <c r="JHC84"/>
      <c r="JHD84"/>
      <c r="JHE84"/>
      <c r="JHF84"/>
      <c r="JHG84"/>
      <c r="JHH84"/>
      <c r="JHI84"/>
      <c r="JHJ84"/>
      <c r="JHK84"/>
      <c r="JHL84"/>
      <c r="JHM84"/>
      <c r="JHN84"/>
      <c r="JHO84"/>
      <c r="JHP84"/>
      <c r="JHQ84"/>
      <c r="JHR84"/>
      <c r="JHS84"/>
      <c r="JHT84"/>
      <c r="JHU84"/>
      <c r="JHV84"/>
      <c r="JHW84"/>
      <c r="JHX84"/>
      <c r="JHY84"/>
      <c r="JHZ84"/>
      <c r="JIA84"/>
      <c r="JIB84"/>
      <c r="JIC84"/>
      <c r="JID84"/>
      <c r="JIE84"/>
      <c r="JIF84"/>
      <c r="JIG84"/>
      <c r="JIH84"/>
      <c r="JII84"/>
      <c r="JIJ84"/>
      <c r="JIK84"/>
      <c r="JIL84"/>
      <c r="JIM84"/>
      <c r="JIN84"/>
      <c r="JIO84"/>
      <c r="JIP84"/>
      <c r="JIQ84"/>
      <c r="JIR84"/>
      <c r="JIS84"/>
      <c r="JIT84"/>
      <c r="JIU84"/>
      <c r="JIV84"/>
      <c r="JIW84"/>
      <c r="JIX84"/>
      <c r="JIY84"/>
      <c r="JIZ84"/>
      <c r="JJA84"/>
      <c r="JJB84"/>
      <c r="JJC84"/>
      <c r="JJD84"/>
      <c r="JJE84"/>
      <c r="JJF84"/>
      <c r="JJG84"/>
      <c r="JJH84"/>
      <c r="JJI84"/>
      <c r="JJJ84"/>
      <c r="JJK84"/>
      <c r="JJL84"/>
      <c r="JJM84"/>
      <c r="JJN84"/>
      <c r="JJO84"/>
      <c r="JJP84"/>
      <c r="JJQ84"/>
      <c r="JJR84"/>
      <c r="JJS84"/>
      <c r="JJT84"/>
      <c r="JJU84"/>
      <c r="JJV84"/>
      <c r="JJW84"/>
      <c r="JJX84"/>
      <c r="JJY84"/>
      <c r="JJZ84"/>
      <c r="JKA84"/>
      <c r="JKB84"/>
      <c r="JKC84"/>
      <c r="JKD84"/>
      <c r="JKE84"/>
      <c r="JKF84"/>
      <c r="JKG84"/>
      <c r="JKH84"/>
      <c r="JKI84"/>
      <c r="JKJ84"/>
      <c r="JKK84"/>
      <c r="JKL84"/>
      <c r="JKM84"/>
      <c r="JKN84"/>
      <c r="JKO84"/>
      <c r="JKP84"/>
      <c r="JKQ84"/>
      <c r="JKR84"/>
      <c r="JKS84"/>
      <c r="JKT84"/>
      <c r="JKU84"/>
      <c r="JKV84"/>
      <c r="JKW84"/>
      <c r="JKX84"/>
      <c r="JKY84"/>
      <c r="JKZ84"/>
      <c r="JLA84"/>
      <c r="JLB84"/>
      <c r="JLC84"/>
      <c r="JLD84"/>
      <c r="JLE84"/>
      <c r="JLF84"/>
      <c r="JLG84"/>
      <c r="JLH84"/>
      <c r="JLI84"/>
      <c r="JLJ84"/>
      <c r="JLK84"/>
      <c r="JLL84"/>
      <c r="JLM84"/>
      <c r="JLN84"/>
      <c r="JLO84"/>
      <c r="JLP84"/>
      <c r="JLQ84"/>
      <c r="JLR84"/>
      <c r="JLS84"/>
      <c r="JLT84"/>
      <c r="JLU84"/>
      <c r="JLV84"/>
      <c r="JLW84"/>
      <c r="JLX84"/>
      <c r="JLY84"/>
      <c r="JLZ84"/>
      <c r="JMA84"/>
      <c r="JMB84"/>
      <c r="JMC84"/>
      <c r="JMD84"/>
      <c r="JME84"/>
      <c r="JMF84"/>
      <c r="JMG84"/>
      <c r="JMH84"/>
      <c r="JMI84"/>
      <c r="JMJ84"/>
      <c r="JMK84"/>
      <c r="JML84"/>
      <c r="JMM84"/>
      <c r="JMN84"/>
      <c r="JMO84"/>
      <c r="JMP84"/>
      <c r="JMQ84"/>
      <c r="JMR84"/>
      <c r="JMS84"/>
      <c r="JMT84"/>
      <c r="JMU84"/>
      <c r="JMV84"/>
      <c r="JMW84"/>
      <c r="JMX84"/>
      <c r="JMY84"/>
      <c r="JMZ84"/>
      <c r="JNA84"/>
      <c r="JNB84"/>
      <c r="JNC84"/>
      <c r="JND84"/>
      <c r="JNE84"/>
      <c r="JNF84"/>
      <c r="JNG84"/>
      <c r="JNH84"/>
      <c r="JNI84"/>
      <c r="JNJ84"/>
      <c r="JNK84"/>
      <c r="JNL84"/>
      <c r="JNM84"/>
      <c r="JNN84"/>
      <c r="JNO84"/>
      <c r="JNP84"/>
      <c r="JNQ84"/>
      <c r="JNR84"/>
      <c r="JNS84"/>
      <c r="JNT84"/>
      <c r="JNU84"/>
      <c r="JNV84"/>
      <c r="JNW84"/>
      <c r="JNX84"/>
      <c r="JNY84"/>
      <c r="JNZ84"/>
      <c r="JOA84"/>
      <c r="JOB84"/>
      <c r="JOC84"/>
      <c r="JOD84"/>
      <c r="JOE84"/>
      <c r="JOF84"/>
      <c r="JOG84"/>
      <c r="JOH84"/>
      <c r="JOI84"/>
      <c r="JOJ84"/>
      <c r="JOK84"/>
      <c r="JOL84"/>
      <c r="JOM84"/>
      <c r="JON84"/>
      <c r="JOO84"/>
      <c r="JOP84"/>
      <c r="JOQ84"/>
      <c r="JOR84"/>
      <c r="JOS84"/>
      <c r="JOT84"/>
      <c r="JOU84"/>
      <c r="JOV84"/>
      <c r="JOW84"/>
      <c r="JOX84"/>
      <c r="JOY84"/>
      <c r="JOZ84"/>
      <c r="JPA84"/>
      <c r="JPB84"/>
      <c r="JPC84"/>
      <c r="JPD84"/>
      <c r="JPE84"/>
      <c r="JPF84"/>
      <c r="JPG84"/>
      <c r="JPH84"/>
      <c r="JPI84"/>
      <c r="JPJ84"/>
      <c r="JPK84"/>
      <c r="JPL84"/>
      <c r="JPM84"/>
      <c r="JPN84"/>
      <c r="JPO84"/>
      <c r="JPP84"/>
      <c r="JPQ84"/>
      <c r="JPR84"/>
      <c r="JPS84"/>
      <c r="JPT84"/>
      <c r="JPU84"/>
      <c r="JPV84"/>
      <c r="JPW84"/>
      <c r="JPX84"/>
      <c r="JPY84"/>
      <c r="JPZ84"/>
      <c r="JQA84"/>
      <c r="JQB84"/>
      <c r="JQC84"/>
      <c r="JQD84"/>
      <c r="JQE84"/>
      <c r="JQF84"/>
      <c r="JQG84"/>
      <c r="JQH84"/>
      <c r="JQI84"/>
      <c r="JQJ84"/>
      <c r="JQK84"/>
      <c r="JQL84"/>
      <c r="JQM84"/>
      <c r="JQN84"/>
      <c r="JQO84"/>
      <c r="JQP84"/>
      <c r="JQQ84"/>
      <c r="JQR84"/>
      <c r="JQS84"/>
      <c r="JQT84"/>
      <c r="JQU84"/>
      <c r="JQV84"/>
      <c r="JQW84"/>
      <c r="JQX84"/>
      <c r="JQY84"/>
      <c r="JQZ84"/>
      <c r="JRA84"/>
      <c r="JRB84"/>
      <c r="JRC84"/>
      <c r="JRD84"/>
      <c r="JRE84"/>
      <c r="JRF84"/>
      <c r="JRG84"/>
      <c r="JRH84"/>
      <c r="JRI84"/>
      <c r="JRJ84"/>
      <c r="JRK84"/>
      <c r="JRL84"/>
      <c r="JRM84"/>
      <c r="JRN84"/>
      <c r="JRO84"/>
      <c r="JRP84"/>
      <c r="JRQ84"/>
      <c r="JRR84"/>
      <c r="JRS84"/>
      <c r="JRT84"/>
      <c r="JRU84"/>
      <c r="JRV84"/>
      <c r="JRW84"/>
      <c r="JRX84"/>
      <c r="JRY84"/>
      <c r="JRZ84"/>
      <c r="JSA84"/>
      <c r="JSB84"/>
      <c r="JSC84"/>
      <c r="JSD84"/>
      <c r="JSE84"/>
      <c r="JSF84"/>
      <c r="JSG84"/>
      <c r="JSH84"/>
      <c r="JSI84"/>
      <c r="JSJ84"/>
      <c r="JSK84"/>
      <c r="JSL84"/>
      <c r="JSM84"/>
      <c r="JSN84"/>
      <c r="JSO84"/>
      <c r="JSP84"/>
      <c r="JSQ84"/>
      <c r="JSR84"/>
      <c r="JSS84"/>
      <c r="JST84"/>
      <c r="JSU84"/>
      <c r="JSV84"/>
      <c r="JSW84"/>
      <c r="JSX84"/>
      <c r="JSY84"/>
      <c r="JSZ84"/>
      <c r="JTA84"/>
      <c r="JTB84"/>
      <c r="JTC84"/>
      <c r="JTD84"/>
      <c r="JTE84"/>
      <c r="JTF84"/>
      <c r="JTG84"/>
      <c r="JTH84"/>
      <c r="JTI84"/>
      <c r="JTJ84"/>
      <c r="JTK84"/>
      <c r="JTL84"/>
      <c r="JTM84"/>
      <c r="JTN84"/>
      <c r="JTO84"/>
      <c r="JTP84"/>
      <c r="JTQ84"/>
      <c r="JTR84"/>
      <c r="JTS84"/>
      <c r="JTT84"/>
      <c r="JTU84"/>
      <c r="JTV84"/>
      <c r="JTW84"/>
      <c r="JTX84"/>
      <c r="JTY84"/>
      <c r="JTZ84"/>
      <c r="JUA84"/>
      <c r="JUB84"/>
      <c r="JUC84"/>
      <c r="JUD84"/>
      <c r="JUE84"/>
      <c r="JUF84"/>
      <c r="JUG84"/>
      <c r="JUH84"/>
      <c r="JUI84"/>
      <c r="JUJ84"/>
      <c r="JUK84"/>
      <c r="JUL84"/>
      <c r="JUM84"/>
      <c r="JUN84"/>
      <c r="JUO84"/>
      <c r="JUP84"/>
      <c r="JUQ84"/>
      <c r="JUR84"/>
      <c r="JUS84"/>
      <c r="JUT84"/>
      <c r="JUU84"/>
      <c r="JUV84"/>
      <c r="JUW84"/>
      <c r="JUX84"/>
      <c r="JUY84"/>
      <c r="JUZ84"/>
      <c r="JVA84"/>
      <c r="JVB84"/>
      <c r="JVC84"/>
      <c r="JVD84"/>
      <c r="JVE84"/>
      <c r="JVF84"/>
      <c r="JVG84"/>
      <c r="JVH84"/>
      <c r="JVI84"/>
      <c r="JVJ84"/>
      <c r="JVK84"/>
      <c r="JVL84"/>
      <c r="JVM84"/>
      <c r="JVN84"/>
      <c r="JVO84"/>
      <c r="JVP84"/>
      <c r="JVQ84"/>
      <c r="JVR84"/>
      <c r="JVS84"/>
      <c r="JVT84"/>
      <c r="JVU84"/>
      <c r="JVV84"/>
      <c r="JVW84"/>
      <c r="JVX84"/>
      <c r="JVY84"/>
      <c r="JVZ84"/>
      <c r="JWA84"/>
      <c r="JWB84"/>
      <c r="JWC84"/>
      <c r="JWD84"/>
      <c r="JWE84"/>
      <c r="JWF84"/>
      <c r="JWG84"/>
      <c r="JWH84"/>
      <c r="JWI84"/>
      <c r="JWJ84"/>
      <c r="JWK84"/>
      <c r="JWL84"/>
      <c r="JWM84"/>
      <c r="JWN84"/>
      <c r="JWO84"/>
      <c r="JWP84"/>
      <c r="JWQ84"/>
      <c r="JWR84"/>
      <c r="JWS84"/>
      <c r="JWT84"/>
      <c r="JWU84"/>
      <c r="JWV84"/>
      <c r="JWW84"/>
      <c r="JWX84"/>
      <c r="JWY84"/>
      <c r="JWZ84"/>
      <c r="JXA84"/>
      <c r="JXB84"/>
      <c r="JXC84"/>
      <c r="JXD84"/>
      <c r="JXE84"/>
      <c r="JXF84"/>
      <c r="JXG84"/>
      <c r="JXH84"/>
      <c r="JXI84"/>
      <c r="JXJ84"/>
      <c r="JXK84"/>
      <c r="JXL84"/>
      <c r="JXM84"/>
      <c r="JXN84"/>
      <c r="JXO84"/>
      <c r="JXP84"/>
      <c r="JXQ84"/>
      <c r="JXR84"/>
      <c r="JXS84"/>
      <c r="JXT84"/>
      <c r="JXU84"/>
      <c r="JXV84"/>
      <c r="JXW84"/>
      <c r="JXX84"/>
      <c r="JXY84"/>
      <c r="JXZ84"/>
      <c r="JYA84"/>
      <c r="JYB84"/>
      <c r="JYC84"/>
      <c r="JYD84"/>
      <c r="JYE84"/>
      <c r="JYF84"/>
      <c r="JYG84"/>
      <c r="JYH84"/>
      <c r="JYI84"/>
      <c r="JYJ84"/>
      <c r="JYK84"/>
      <c r="JYL84"/>
      <c r="JYM84"/>
      <c r="JYN84"/>
      <c r="JYO84"/>
      <c r="JYP84"/>
      <c r="JYQ84"/>
      <c r="JYR84"/>
      <c r="JYS84"/>
      <c r="JYT84"/>
      <c r="JYU84"/>
      <c r="JYV84"/>
      <c r="JYW84"/>
      <c r="JYX84"/>
      <c r="JYY84"/>
      <c r="JYZ84"/>
      <c r="JZA84"/>
      <c r="JZB84"/>
      <c r="JZC84"/>
      <c r="JZD84"/>
      <c r="JZE84"/>
      <c r="JZF84"/>
      <c r="JZG84"/>
      <c r="JZH84"/>
      <c r="JZI84"/>
      <c r="JZJ84"/>
      <c r="JZK84"/>
      <c r="JZL84"/>
      <c r="JZM84"/>
      <c r="JZN84"/>
      <c r="JZO84"/>
      <c r="JZP84"/>
      <c r="JZQ84"/>
      <c r="JZR84"/>
      <c r="JZS84"/>
      <c r="JZT84"/>
      <c r="JZU84"/>
      <c r="JZV84"/>
      <c r="JZW84"/>
      <c r="JZX84"/>
      <c r="JZY84"/>
      <c r="JZZ84"/>
      <c r="KAA84"/>
      <c r="KAB84"/>
      <c r="KAC84"/>
      <c r="KAD84"/>
      <c r="KAE84"/>
      <c r="KAF84"/>
      <c r="KAG84"/>
      <c r="KAH84"/>
      <c r="KAI84"/>
      <c r="KAJ84"/>
      <c r="KAK84"/>
      <c r="KAL84"/>
      <c r="KAM84"/>
      <c r="KAN84"/>
      <c r="KAO84"/>
      <c r="KAP84"/>
      <c r="KAQ84"/>
      <c r="KAR84"/>
      <c r="KAS84"/>
      <c r="KAT84"/>
      <c r="KAU84"/>
      <c r="KAV84"/>
      <c r="KAW84"/>
      <c r="KAX84"/>
      <c r="KAY84"/>
      <c r="KAZ84"/>
      <c r="KBA84"/>
      <c r="KBB84"/>
      <c r="KBC84"/>
      <c r="KBD84"/>
      <c r="KBE84"/>
      <c r="KBF84"/>
      <c r="KBG84"/>
      <c r="KBH84"/>
      <c r="KBI84"/>
      <c r="KBJ84"/>
      <c r="KBK84"/>
      <c r="KBL84"/>
      <c r="KBM84"/>
      <c r="KBN84"/>
      <c r="KBO84"/>
      <c r="KBP84"/>
      <c r="KBQ84"/>
      <c r="KBR84"/>
      <c r="KBS84"/>
      <c r="KBT84"/>
      <c r="KBU84"/>
      <c r="KBV84"/>
      <c r="KBW84"/>
      <c r="KBX84"/>
      <c r="KBY84"/>
      <c r="KBZ84"/>
      <c r="KCA84"/>
      <c r="KCB84"/>
      <c r="KCC84"/>
      <c r="KCD84"/>
      <c r="KCE84"/>
      <c r="KCF84"/>
      <c r="KCG84"/>
      <c r="KCH84"/>
      <c r="KCI84"/>
      <c r="KCJ84"/>
      <c r="KCK84"/>
      <c r="KCL84"/>
      <c r="KCM84"/>
      <c r="KCN84"/>
      <c r="KCO84"/>
      <c r="KCP84"/>
      <c r="KCQ84"/>
      <c r="KCR84"/>
      <c r="KCS84"/>
      <c r="KCT84"/>
      <c r="KCU84"/>
      <c r="KCV84"/>
      <c r="KCW84"/>
      <c r="KCX84"/>
      <c r="KCY84"/>
      <c r="KCZ84"/>
      <c r="KDA84"/>
      <c r="KDB84"/>
      <c r="KDC84"/>
      <c r="KDD84"/>
      <c r="KDE84"/>
      <c r="KDF84"/>
      <c r="KDG84"/>
      <c r="KDH84"/>
      <c r="KDI84"/>
      <c r="KDJ84"/>
      <c r="KDK84"/>
      <c r="KDL84"/>
      <c r="KDM84"/>
      <c r="KDN84"/>
      <c r="KDO84"/>
      <c r="KDP84"/>
      <c r="KDQ84"/>
      <c r="KDR84"/>
      <c r="KDS84"/>
      <c r="KDT84"/>
      <c r="KDU84"/>
      <c r="KDV84"/>
      <c r="KDW84"/>
      <c r="KDX84"/>
      <c r="KDY84"/>
      <c r="KDZ84"/>
      <c r="KEA84"/>
      <c r="KEB84"/>
      <c r="KEC84"/>
      <c r="KED84"/>
      <c r="KEE84"/>
      <c r="KEF84"/>
      <c r="KEG84"/>
      <c r="KEH84"/>
      <c r="KEI84"/>
      <c r="KEJ84"/>
      <c r="KEK84"/>
      <c r="KEL84"/>
      <c r="KEM84"/>
      <c r="KEN84"/>
      <c r="KEO84"/>
      <c r="KEP84"/>
      <c r="KEQ84"/>
      <c r="KER84"/>
      <c r="KES84"/>
      <c r="KET84"/>
      <c r="KEU84"/>
      <c r="KEV84"/>
      <c r="KEW84"/>
      <c r="KEX84"/>
      <c r="KEY84"/>
      <c r="KEZ84"/>
      <c r="KFA84"/>
      <c r="KFB84"/>
      <c r="KFC84"/>
      <c r="KFD84"/>
      <c r="KFE84"/>
      <c r="KFF84"/>
      <c r="KFG84"/>
      <c r="KFH84"/>
      <c r="KFI84"/>
      <c r="KFJ84"/>
      <c r="KFK84"/>
      <c r="KFL84"/>
      <c r="KFM84"/>
      <c r="KFN84"/>
      <c r="KFO84"/>
      <c r="KFP84"/>
      <c r="KFQ84"/>
      <c r="KFR84"/>
      <c r="KFS84"/>
      <c r="KFT84"/>
      <c r="KFU84"/>
      <c r="KFV84"/>
      <c r="KFW84"/>
      <c r="KFX84"/>
      <c r="KFY84"/>
      <c r="KFZ84"/>
      <c r="KGA84"/>
      <c r="KGB84"/>
      <c r="KGC84"/>
      <c r="KGD84"/>
      <c r="KGE84"/>
      <c r="KGF84"/>
      <c r="KGG84"/>
      <c r="KGH84"/>
      <c r="KGI84"/>
      <c r="KGJ84"/>
      <c r="KGK84"/>
      <c r="KGL84"/>
      <c r="KGM84"/>
      <c r="KGN84"/>
      <c r="KGO84"/>
      <c r="KGP84"/>
      <c r="KGQ84"/>
      <c r="KGR84"/>
      <c r="KGS84"/>
      <c r="KGT84"/>
      <c r="KGU84"/>
      <c r="KGV84"/>
      <c r="KGW84"/>
      <c r="KGX84"/>
      <c r="KGY84"/>
      <c r="KGZ84"/>
      <c r="KHA84"/>
      <c r="KHB84"/>
      <c r="KHC84"/>
      <c r="KHD84"/>
      <c r="KHE84"/>
      <c r="KHF84"/>
      <c r="KHG84"/>
      <c r="KHH84"/>
      <c r="KHI84"/>
      <c r="KHJ84"/>
      <c r="KHK84"/>
      <c r="KHL84"/>
      <c r="KHM84"/>
      <c r="KHN84"/>
      <c r="KHO84"/>
      <c r="KHP84"/>
      <c r="KHQ84"/>
      <c r="KHR84"/>
      <c r="KHS84"/>
      <c r="KHT84"/>
      <c r="KHU84"/>
      <c r="KHV84"/>
      <c r="KHW84"/>
      <c r="KHX84"/>
      <c r="KHY84"/>
      <c r="KHZ84"/>
      <c r="KIA84"/>
      <c r="KIB84"/>
      <c r="KIC84"/>
      <c r="KID84"/>
      <c r="KIE84"/>
      <c r="KIF84"/>
      <c r="KIG84"/>
      <c r="KIH84"/>
      <c r="KII84"/>
      <c r="KIJ84"/>
      <c r="KIK84"/>
      <c r="KIL84"/>
      <c r="KIM84"/>
      <c r="KIN84"/>
      <c r="KIO84"/>
      <c r="KIP84"/>
      <c r="KIQ84"/>
      <c r="KIR84"/>
      <c r="KIS84"/>
      <c r="KIT84"/>
      <c r="KIU84"/>
      <c r="KIV84"/>
      <c r="KIW84"/>
      <c r="KIX84"/>
      <c r="KIY84"/>
      <c r="KIZ84"/>
      <c r="KJA84"/>
      <c r="KJB84"/>
      <c r="KJC84"/>
      <c r="KJD84"/>
      <c r="KJE84"/>
      <c r="KJF84"/>
      <c r="KJG84"/>
      <c r="KJH84"/>
      <c r="KJI84"/>
      <c r="KJJ84"/>
      <c r="KJK84"/>
      <c r="KJL84"/>
      <c r="KJM84"/>
      <c r="KJN84"/>
      <c r="KJO84"/>
      <c r="KJP84"/>
      <c r="KJQ84"/>
      <c r="KJR84"/>
      <c r="KJS84"/>
      <c r="KJT84"/>
      <c r="KJU84"/>
      <c r="KJV84"/>
      <c r="KJW84"/>
      <c r="KJX84"/>
      <c r="KJY84"/>
      <c r="KJZ84"/>
      <c r="KKA84"/>
      <c r="KKB84"/>
      <c r="KKC84"/>
      <c r="KKD84"/>
      <c r="KKE84"/>
      <c r="KKF84"/>
      <c r="KKG84"/>
      <c r="KKH84"/>
      <c r="KKI84"/>
      <c r="KKJ84"/>
      <c r="KKK84"/>
      <c r="KKL84"/>
      <c r="KKM84"/>
      <c r="KKN84"/>
      <c r="KKO84"/>
      <c r="KKP84"/>
      <c r="KKQ84"/>
      <c r="KKR84"/>
      <c r="KKS84"/>
      <c r="KKT84"/>
      <c r="KKU84"/>
      <c r="KKV84"/>
      <c r="KKW84"/>
      <c r="KKX84"/>
      <c r="KKY84"/>
      <c r="KKZ84"/>
      <c r="KLA84"/>
      <c r="KLB84"/>
      <c r="KLC84"/>
      <c r="KLD84"/>
      <c r="KLE84"/>
      <c r="KLF84"/>
      <c r="KLG84"/>
      <c r="KLH84"/>
      <c r="KLI84"/>
      <c r="KLJ84"/>
      <c r="KLK84"/>
      <c r="KLL84"/>
      <c r="KLM84"/>
      <c r="KLN84"/>
      <c r="KLO84"/>
      <c r="KLP84"/>
      <c r="KLQ84"/>
      <c r="KLR84"/>
      <c r="KLS84"/>
      <c r="KLT84"/>
      <c r="KLU84"/>
      <c r="KLV84"/>
      <c r="KLW84"/>
      <c r="KLX84"/>
      <c r="KLY84"/>
      <c r="KLZ84"/>
      <c r="KMA84"/>
      <c r="KMB84"/>
      <c r="KMC84"/>
      <c r="KMD84"/>
      <c r="KME84"/>
      <c r="KMF84"/>
      <c r="KMG84"/>
      <c r="KMH84"/>
      <c r="KMI84"/>
      <c r="KMJ84"/>
      <c r="KMK84"/>
      <c r="KML84"/>
      <c r="KMM84"/>
      <c r="KMN84"/>
      <c r="KMO84"/>
      <c r="KMP84"/>
      <c r="KMQ84"/>
      <c r="KMR84"/>
      <c r="KMS84"/>
      <c r="KMT84"/>
      <c r="KMU84"/>
      <c r="KMV84"/>
      <c r="KMW84"/>
      <c r="KMX84"/>
      <c r="KMY84"/>
      <c r="KMZ84"/>
      <c r="KNA84"/>
      <c r="KNB84"/>
      <c r="KNC84"/>
      <c r="KND84"/>
      <c r="KNE84"/>
      <c r="KNF84"/>
      <c r="KNG84"/>
      <c r="KNH84"/>
      <c r="KNI84"/>
      <c r="KNJ84"/>
      <c r="KNK84"/>
      <c r="KNL84"/>
      <c r="KNM84"/>
      <c r="KNN84"/>
      <c r="KNO84"/>
      <c r="KNP84"/>
      <c r="KNQ84"/>
      <c r="KNR84"/>
      <c r="KNS84"/>
      <c r="KNT84"/>
      <c r="KNU84"/>
      <c r="KNV84"/>
      <c r="KNW84"/>
      <c r="KNX84"/>
      <c r="KNY84"/>
      <c r="KNZ84"/>
      <c r="KOA84"/>
      <c r="KOB84"/>
      <c r="KOC84"/>
      <c r="KOD84"/>
      <c r="KOE84"/>
      <c r="KOF84"/>
      <c r="KOG84"/>
      <c r="KOH84"/>
      <c r="KOI84"/>
      <c r="KOJ84"/>
      <c r="KOK84"/>
      <c r="KOL84"/>
      <c r="KOM84"/>
      <c r="KON84"/>
      <c r="KOO84"/>
      <c r="KOP84"/>
      <c r="KOQ84"/>
      <c r="KOR84"/>
      <c r="KOS84"/>
      <c r="KOT84"/>
      <c r="KOU84"/>
      <c r="KOV84"/>
      <c r="KOW84"/>
      <c r="KOX84"/>
      <c r="KOY84"/>
      <c r="KOZ84"/>
      <c r="KPA84"/>
      <c r="KPB84"/>
      <c r="KPC84"/>
      <c r="KPD84"/>
      <c r="KPE84"/>
      <c r="KPF84"/>
      <c r="KPG84"/>
      <c r="KPH84"/>
      <c r="KPI84"/>
      <c r="KPJ84"/>
      <c r="KPK84"/>
      <c r="KPL84"/>
      <c r="KPM84"/>
      <c r="KPN84"/>
      <c r="KPO84"/>
      <c r="KPP84"/>
      <c r="KPQ84"/>
      <c r="KPR84"/>
      <c r="KPS84"/>
      <c r="KPT84"/>
      <c r="KPU84"/>
      <c r="KPV84"/>
      <c r="KPW84"/>
      <c r="KPX84"/>
      <c r="KPY84"/>
      <c r="KPZ84"/>
      <c r="KQA84"/>
      <c r="KQB84"/>
      <c r="KQC84"/>
      <c r="KQD84"/>
      <c r="KQE84"/>
      <c r="KQF84"/>
      <c r="KQG84"/>
      <c r="KQH84"/>
      <c r="KQI84"/>
      <c r="KQJ84"/>
      <c r="KQK84"/>
      <c r="KQL84"/>
      <c r="KQM84"/>
      <c r="KQN84"/>
      <c r="KQO84"/>
      <c r="KQP84"/>
      <c r="KQQ84"/>
      <c r="KQR84"/>
      <c r="KQS84"/>
      <c r="KQT84"/>
      <c r="KQU84"/>
      <c r="KQV84"/>
      <c r="KQW84"/>
      <c r="KQX84"/>
      <c r="KQY84"/>
      <c r="KQZ84"/>
      <c r="KRA84"/>
      <c r="KRB84"/>
      <c r="KRC84"/>
      <c r="KRD84"/>
      <c r="KRE84"/>
      <c r="KRF84"/>
      <c r="KRG84"/>
      <c r="KRH84"/>
      <c r="KRI84"/>
      <c r="KRJ84"/>
      <c r="KRK84"/>
      <c r="KRL84"/>
      <c r="KRM84"/>
      <c r="KRN84"/>
      <c r="KRO84"/>
      <c r="KRP84"/>
      <c r="KRQ84"/>
      <c r="KRR84"/>
      <c r="KRS84"/>
      <c r="KRT84"/>
      <c r="KRU84"/>
      <c r="KRV84"/>
      <c r="KRW84"/>
      <c r="KRX84"/>
      <c r="KRY84"/>
      <c r="KRZ84"/>
      <c r="KSA84"/>
      <c r="KSB84"/>
      <c r="KSC84"/>
      <c r="KSD84"/>
      <c r="KSE84"/>
      <c r="KSF84"/>
      <c r="KSG84"/>
      <c r="KSH84"/>
      <c r="KSI84"/>
      <c r="KSJ84"/>
      <c r="KSK84"/>
      <c r="KSL84"/>
      <c r="KSM84"/>
      <c r="KSN84"/>
      <c r="KSO84"/>
      <c r="KSP84"/>
      <c r="KSQ84"/>
      <c r="KSR84"/>
      <c r="KSS84"/>
      <c r="KST84"/>
      <c r="KSU84"/>
      <c r="KSV84"/>
      <c r="KSW84"/>
      <c r="KSX84"/>
      <c r="KSY84"/>
      <c r="KSZ84"/>
      <c r="KTA84"/>
      <c r="KTB84"/>
      <c r="KTC84"/>
      <c r="KTD84"/>
      <c r="KTE84"/>
      <c r="KTF84"/>
      <c r="KTG84"/>
      <c r="KTH84"/>
      <c r="KTI84"/>
      <c r="KTJ84"/>
      <c r="KTK84"/>
      <c r="KTL84"/>
      <c r="KTM84"/>
      <c r="KTN84"/>
      <c r="KTO84"/>
      <c r="KTP84"/>
      <c r="KTQ84"/>
      <c r="KTR84"/>
      <c r="KTS84"/>
      <c r="KTT84"/>
      <c r="KTU84"/>
      <c r="KTV84"/>
      <c r="KTW84"/>
      <c r="KTX84"/>
      <c r="KTY84"/>
      <c r="KTZ84"/>
      <c r="KUA84"/>
      <c r="KUB84"/>
      <c r="KUC84"/>
      <c r="KUD84"/>
      <c r="KUE84"/>
      <c r="KUF84"/>
      <c r="KUG84"/>
      <c r="KUH84"/>
      <c r="KUI84"/>
      <c r="KUJ84"/>
      <c r="KUK84"/>
      <c r="KUL84"/>
      <c r="KUM84"/>
      <c r="KUN84"/>
      <c r="KUO84"/>
      <c r="KUP84"/>
      <c r="KUQ84"/>
      <c r="KUR84"/>
      <c r="KUS84"/>
      <c r="KUT84"/>
      <c r="KUU84"/>
      <c r="KUV84"/>
      <c r="KUW84"/>
      <c r="KUX84"/>
      <c r="KUY84"/>
      <c r="KUZ84"/>
      <c r="KVA84"/>
      <c r="KVB84"/>
      <c r="KVC84"/>
      <c r="KVD84"/>
      <c r="KVE84"/>
      <c r="KVF84"/>
      <c r="KVG84"/>
      <c r="KVH84"/>
      <c r="KVI84"/>
      <c r="KVJ84"/>
      <c r="KVK84"/>
      <c r="KVL84"/>
      <c r="KVM84"/>
      <c r="KVN84"/>
      <c r="KVO84"/>
      <c r="KVP84"/>
      <c r="KVQ84"/>
      <c r="KVR84"/>
      <c r="KVS84"/>
      <c r="KVT84"/>
      <c r="KVU84"/>
      <c r="KVV84"/>
      <c r="KVW84"/>
      <c r="KVX84"/>
      <c r="KVY84"/>
      <c r="KVZ84"/>
      <c r="KWA84"/>
      <c r="KWB84"/>
      <c r="KWC84"/>
      <c r="KWD84"/>
      <c r="KWE84"/>
      <c r="KWF84"/>
      <c r="KWG84"/>
      <c r="KWH84"/>
      <c r="KWI84"/>
      <c r="KWJ84"/>
      <c r="KWK84"/>
      <c r="KWL84"/>
      <c r="KWM84"/>
      <c r="KWN84"/>
      <c r="KWO84"/>
      <c r="KWP84"/>
      <c r="KWQ84"/>
      <c r="KWR84"/>
      <c r="KWS84"/>
      <c r="KWT84"/>
      <c r="KWU84"/>
      <c r="KWV84"/>
      <c r="KWW84"/>
      <c r="KWX84"/>
      <c r="KWY84"/>
      <c r="KWZ84"/>
      <c r="KXA84"/>
      <c r="KXB84"/>
      <c r="KXC84"/>
      <c r="KXD84"/>
      <c r="KXE84"/>
      <c r="KXF84"/>
      <c r="KXG84"/>
      <c r="KXH84"/>
      <c r="KXI84"/>
      <c r="KXJ84"/>
      <c r="KXK84"/>
      <c r="KXL84"/>
      <c r="KXM84"/>
      <c r="KXN84"/>
      <c r="KXO84"/>
      <c r="KXP84"/>
      <c r="KXQ84"/>
      <c r="KXR84"/>
      <c r="KXS84"/>
      <c r="KXT84"/>
      <c r="KXU84"/>
      <c r="KXV84"/>
      <c r="KXW84"/>
      <c r="KXX84"/>
      <c r="KXY84"/>
      <c r="KXZ84"/>
      <c r="KYA84"/>
      <c r="KYB84"/>
      <c r="KYC84"/>
      <c r="KYD84"/>
      <c r="KYE84"/>
      <c r="KYF84"/>
      <c r="KYG84"/>
      <c r="KYH84"/>
      <c r="KYI84"/>
      <c r="KYJ84"/>
      <c r="KYK84"/>
      <c r="KYL84"/>
      <c r="KYM84"/>
      <c r="KYN84"/>
      <c r="KYO84"/>
      <c r="KYP84"/>
      <c r="KYQ84"/>
      <c r="KYR84"/>
      <c r="KYS84"/>
      <c r="KYT84"/>
      <c r="KYU84"/>
      <c r="KYV84"/>
      <c r="KYW84"/>
      <c r="KYX84"/>
      <c r="KYY84"/>
      <c r="KYZ84"/>
      <c r="KZA84"/>
      <c r="KZB84"/>
      <c r="KZC84"/>
      <c r="KZD84"/>
      <c r="KZE84"/>
      <c r="KZF84"/>
      <c r="KZG84"/>
      <c r="KZH84"/>
      <c r="KZI84"/>
      <c r="KZJ84"/>
      <c r="KZK84"/>
      <c r="KZL84"/>
      <c r="KZM84"/>
      <c r="KZN84"/>
      <c r="KZO84"/>
      <c r="KZP84"/>
      <c r="KZQ84"/>
      <c r="KZR84"/>
      <c r="KZS84"/>
      <c r="KZT84"/>
      <c r="KZU84"/>
      <c r="KZV84"/>
      <c r="KZW84"/>
      <c r="KZX84"/>
      <c r="KZY84"/>
      <c r="KZZ84"/>
      <c r="LAA84"/>
      <c r="LAB84"/>
      <c r="LAC84"/>
      <c r="LAD84"/>
      <c r="LAE84"/>
      <c r="LAF84"/>
      <c r="LAG84"/>
      <c r="LAH84"/>
      <c r="LAI84"/>
      <c r="LAJ84"/>
      <c r="LAK84"/>
      <c r="LAL84"/>
      <c r="LAM84"/>
      <c r="LAN84"/>
      <c r="LAO84"/>
      <c r="LAP84"/>
      <c r="LAQ84"/>
      <c r="LAR84"/>
      <c r="LAS84"/>
      <c r="LAT84"/>
      <c r="LAU84"/>
      <c r="LAV84"/>
      <c r="LAW84"/>
      <c r="LAX84"/>
      <c r="LAY84"/>
      <c r="LAZ84"/>
      <c r="LBA84"/>
      <c r="LBB84"/>
      <c r="LBC84"/>
      <c r="LBD84"/>
      <c r="LBE84"/>
      <c r="LBF84"/>
      <c r="LBG84"/>
      <c r="LBH84"/>
      <c r="LBI84"/>
      <c r="LBJ84"/>
      <c r="LBK84"/>
      <c r="LBL84"/>
      <c r="LBM84"/>
      <c r="LBN84"/>
      <c r="LBO84"/>
      <c r="LBP84"/>
      <c r="LBQ84"/>
      <c r="LBR84"/>
      <c r="LBS84"/>
      <c r="LBT84"/>
      <c r="LBU84"/>
      <c r="LBV84"/>
      <c r="LBW84"/>
      <c r="LBX84"/>
      <c r="LBY84"/>
      <c r="LBZ84"/>
      <c r="LCA84"/>
      <c r="LCB84"/>
      <c r="LCC84"/>
      <c r="LCD84"/>
      <c r="LCE84"/>
      <c r="LCF84"/>
      <c r="LCG84"/>
      <c r="LCH84"/>
      <c r="LCI84"/>
      <c r="LCJ84"/>
      <c r="LCK84"/>
      <c r="LCL84"/>
      <c r="LCM84"/>
      <c r="LCN84"/>
      <c r="LCO84"/>
      <c r="LCP84"/>
      <c r="LCQ84"/>
      <c r="LCR84"/>
      <c r="LCS84"/>
      <c r="LCT84"/>
      <c r="LCU84"/>
      <c r="LCV84"/>
      <c r="LCW84"/>
      <c r="LCX84"/>
      <c r="LCY84"/>
      <c r="LCZ84"/>
      <c r="LDA84"/>
      <c r="LDB84"/>
      <c r="LDC84"/>
      <c r="LDD84"/>
      <c r="LDE84"/>
      <c r="LDF84"/>
      <c r="LDG84"/>
      <c r="LDH84"/>
      <c r="LDI84"/>
      <c r="LDJ84"/>
      <c r="LDK84"/>
      <c r="LDL84"/>
      <c r="LDM84"/>
      <c r="LDN84"/>
      <c r="LDO84"/>
      <c r="LDP84"/>
      <c r="LDQ84"/>
      <c r="LDR84"/>
      <c r="LDS84"/>
      <c r="LDT84"/>
      <c r="LDU84"/>
      <c r="LDV84"/>
      <c r="LDW84"/>
      <c r="LDX84"/>
      <c r="LDY84"/>
      <c r="LDZ84"/>
      <c r="LEA84"/>
      <c r="LEB84"/>
      <c r="LEC84"/>
      <c r="LED84"/>
      <c r="LEE84"/>
      <c r="LEF84"/>
      <c r="LEG84"/>
      <c r="LEH84"/>
      <c r="LEI84"/>
      <c r="LEJ84"/>
      <c r="LEK84"/>
      <c r="LEL84"/>
      <c r="LEM84"/>
      <c r="LEN84"/>
      <c r="LEO84"/>
      <c r="LEP84"/>
      <c r="LEQ84"/>
      <c r="LER84"/>
      <c r="LES84"/>
      <c r="LET84"/>
      <c r="LEU84"/>
      <c r="LEV84"/>
      <c r="LEW84"/>
      <c r="LEX84"/>
      <c r="LEY84"/>
      <c r="LEZ84"/>
      <c r="LFA84"/>
      <c r="LFB84"/>
      <c r="LFC84"/>
      <c r="LFD84"/>
      <c r="LFE84"/>
      <c r="LFF84"/>
      <c r="LFG84"/>
      <c r="LFH84"/>
      <c r="LFI84"/>
      <c r="LFJ84"/>
      <c r="LFK84"/>
      <c r="LFL84"/>
      <c r="LFM84"/>
      <c r="LFN84"/>
      <c r="LFO84"/>
      <c r="LFP84"/>
      <c r="LFQ84"/>
      <c r="LFR84"/>
      <c r="LFS84"/>
      <c r="LFT84"/>
      <c r="LFU84"/>
      <c r="LFV84"/>
      <c r="LFW84"/>
      <c r="LFX84"/>
      <c r="LFY84"/>
      <c r="LFZ84"/>
      <c r="LGA84"/>
      <c r="LGB84"/>
      <c r="LGC84"/>
      <c r="LGD84"/>
      <c r="LGE84"/>
      <c r="LGF84"/>
      <c r="LGG84"/>
      <c r="LGH84"/>
      <c r="LGI84"/>
      <c r="LGJ84"/>
      <c r="LGK84"/>
      <c r="LGL84"/>
      <c r="LGM84"/>
      <c r="LGN84"/>
      <c r="LGO84"/>
      <c r="LGP84"/>
      <c r="LGQ84"/>
      <c r="LGR84"/>
      <c r="LGS84"/>
      <c r="LGT84"/>
      <c r="LGU84"/>
      <c r="LGV84"/>
      <c r="LGW84"/>
      <c r="LGX84"/>
      <c r="LGY84"/>
      <c r="LGZ84"/>
      <c r="LHA84"/>
      <c r="LHB84"/>
      <c r="LHC84"/>
      <c r="LHD84"/>
      <c r="LHE84"/>
      <c r="LHF84"/>
      <c r="LHG84"/>
      <c r="LHH84"/>
      <c r="LHI84"/>
      <c r="LHJ84"/>
      <c r="LHK84"/>
      <c r="LHL84"/>
      <c r="LHM84"/>
      <c r="LHN84"/>
      <c r="LHO84"/>
      <c r="LHP84"/>
      <c r="LHQ84"/>
      <c r="LHR84"/>
      <c r="LHS84"/>
      <c r="LHT84"/>
      <c r="LHU84"/>
      <c r="LHV84"/>
      <c r="LHW84"/>
      <c r="LHX84"/>
      <c r="LHY84"/>
      <c r="LHZ84"/>
      <c r="LIA84"/>
      <c r="LIB84"/>
      <c r="LIC84"/>
      <c r="LID84"/>
      <c r="LIE84"/>
      <c r="LIF84"/>
      <c r="LIG84"/>
      <c r="LIH84"/>
      <c r="LII84"/>
      <c r="LIJ84"/>
      <c r="LIK84"/>
      <c r="LIL84"/>
      <c r="LIM84"/>
      <c r="LIN84"/>
      <c r="LIO84"/>
      <c r="LIP84"/>
      <c r="LIQ84"/>
      <c r="LIR84"/>
      <c r="LIS84"/>
      <c r="LIT84"/>
      <c r="LIU84"/>
      <c r="LIV84"/>
      <c r="LIW84"/>
      <c r="LIX84"/>
      <c r="LIY84"/>
      <c r="LIZ84"/>
      <c r="LJA84"/>
      <c r="LJB84"/>
      <c r="LJC84"/>
      <c r="LJD84"/>
      <c r="LJE84"/>
      <c r="LJF84"/>
      <c r="LJG84"/>
      <c r="LJH84"/>
      <c r="LJI84"/>
      <c r="LJJ84"/>
      <c r="LJK84"/>
      <c r="LJL84"/>
      <c r="LJM84"/>
      <c r="LJN84"/>
      <c r="LJO84"/>
      <c r="LJP84"/>
      <c r="LJQ84"/>
      <c r="LJR84"/>
      <c r="LJS84"/>
      <c r="LJT84"/>
      <c r="LJU84"/>
      <c r="LJV84"/>
      <c r="LJW84"/>
      <c r="LJX84"/>
      <c r="LJY84"/>
      <c r="LJZ84"/>
      <c r="LKA84"/>
      <c r="LKB84"/>
      <c r="LKC84"/>
      <c r="LKD84"/>
      <c r="LKE84"/>
      <c r="LKF84"/>
      <c r="LKG84"/>
      <c r="LKH84"/>
      <c r="LKI84"/>
      <c r="LKJ84"/>
      <c r="LKK84"/>
      <c r="LKL84"/>
      <c r="LKM84"/>
      <c r="LKN84"/>
      <c r="LKO84"/>
      <c r="LKP84"/>
      <c r="LKQ84"/>
      <c r="LKR84"/>
      <c r="LKS84"/>
      <c r="LKT84"/>
      <c r="LKU84"/>
      <c r="LKV84"/>
      <c r="LKW84"/>
      <c r="LKX84"/>
      <c r="LKY84"/>
      <c r="LKZ84"/>
      <c r="LLA84"/>
      <c r="LLB84"/>
      <c r="LLC84"/>
      <c r="LLD84"/>
      <c r="LLE84"/>
      <c r="LLF84"/>
      <c r="LLG84"/>
      <c r="LLH84"/>
      <c r="LLI84"/>
      <c r="LLJ84"/>
      <c r="LLK84"/>
      <c r="LLL84"/>
      <c r="LLM84"/>
      <c r="LLN84"/>
      <c r="LLO84"/>
      <c r="LLP84"/>
      <c r="LLQ84"/>
      <c r="LLR84"/>
      <c r="LLS84"/>
      <c r="LLT84"/>
      <c r="LLU84"/>
      <c r="LLV84"/>
      <c r="LLW84"/>
      <c r="LLX84"/>
      <c r="LLY84"/>
      <c r="LLZ84"/>
      <c r="LMA84"/>
      <c r="LMB84"/>
      <c r="LMC84"/>
      <c r="LMD84"/>
      <c r="LME84"/>
      <c r="LMF84"/>
      <c r="LMG84"/>
      <c r="LMH84"/>
      <c r="LMI84"/>
      <c r="LMJ84"/>
      <c r="LMK84"/>
      <c r="LML84"/>
      <c r="LMM84"/>
      <c r="LMN84"/>
      <c r="LMO84"/>
      <c r="LMP84"/>
      <c r="LMQ84"/>
      <c r="LMR84"/>
      <c r="LMS84"/>
      <c r="LMT84"/>
      <c r="LMU84"/>
      <c r="LMV84"/>
      <c r="LMW84"/>
      <c r="LMX84"/>
      <c r="LMY84"/>
      <c r="LMZ84"/>
      <c r="LNA84"/>
      <c r="LNB84"/>
      <c r="LNC84"/>
      <c r="LND84"/>
      <c r="LNE84"/>
      <c r="LNF84"/>
      <c r="LNG84"/>
      <c r="LNH84"/>
      <c r="LNI84"/>
      <c r="LNJ84"/>
      <c r="LNK84"/>
      <c r="LNL84"/>
      <c r="LNM84"/>
      <c r="LNN84"/>
      <c r="LNO84"/>
      <c r="LNP84"/>
      <c r="LNQ84"/>
      <c r="LNR84"/>
      <c r="LNS84"/>
      <c r="LNT84"/>
      <c r="LNU84"/>
      <c r="LNV84"/>
      <c r="LNW84"/>
      <c r="LNX84"/>
      <c r="LNY84"/>
      <c r="LNZ84"/>
      <c r="LOA84"/>
      <c r="LOB84"/>
      <c r="LOC84"/>
      <c r="LOD84"/>
      <c r="LOE84"/>
      <c r="LOF84"/>
      <c r="LOG84"/>
      <c r="LOH84"/>
      <c r="LOI84"/>
      <c r="LOJ84"/>
      <c r="LOK84"/>
      <c r="LOL84"/>
      <c r="LOM84"/>
      <c r="LON84"/>
      <c r="LOO84"/>
      <c r="LOP84"/>
      <c r="LOQ84"/>
      <c r="LOR84"/>
      <c r="LOS84"/>
      <c r="LOT84"/>
      <c r="LOU84"/>
      <c r="LOV84"/>
      <c r="LOW84"/>
      <c r="LOX84"/>
      <c r="LOY84"/>
      <c r="LOZ84"/>
      <c r="LPA84"/>
      <c r="LPB84"/>
      <c r="LPC84"/>
      <c r="LPD84"/>
      <c r="LPE84"/>
      <c r="LPF84"/>
      <c r="LPG84"/>
      <c r="LPH84"/>
      <c r="LPI84"/>
      <c r="LPJ84"/>
      <c r="LPK84"/>
      <c r="LPL84"/>
      <c r="LPM84"/>
      <c r="LPN84"/>
      <c r="LPO84"/>
      <c r="LPP84"/>
      <c r="LPQ84"/>
      <c r="LPR84"/>
      <c r="LPS84"/>
      <c r="LPT84"/>
      <c r="LPU84"/>
      <c r="LPV84"/>
      <c r="LPW84"/>
      <c r="LPX84"/>
      <c r="LPY84"/>
      <c r="LPZ84"/>
      <c r="LQA84"/>
      <c r="LQB84"/>
      <c r="LQC84"/>
      <c r="LQD84"/>
      <c r="LQE84"/>
      <c r="LQF84"/>
      <c r="LQG84"/>
      <c r="LQH84"/>
      <c r="LQI84"/>
      <c r="LQJ84"/>
      <c r="LQK84"/>
      <c r="LQL84"/>
      <c r="LQM84"/>
      <c r="LQN84"/>
      <c r="LQO84"/>
      <c r="LQP84"/>
      <c r="LQQ84"/>
      <c r="LQR84"/>
      <c r="LQS84"/>
      <c r="LQT84"/>
      <c r="LQU84"/>
      <c r="LQV84"/>
      <c r="LQW84"/>
      <c r="LQX84"/>
      <c r="LQY84"/>
      <c r="LQZ84"/>
      <c r="LRA84"/>
      <c r="LRB84"/>
      <c r="LRC84"/>
      <c r="LRD84"/>
      <c r="LRE84"/>
      <c r="LRF84"/>
      <c r="LRG84"/>
      <c r="LRH84"/>
      <c r="LRI84"/>
      <c r="LRJ84"/>
      <c r="LRK84"/>
      <c r="LRL84"/>
      <c r="LRM84"/>
      <c r="LRN84"/>
      <c r="LRO84"/>
      <c r="LRP84"/>
      <c r="LRQ84"/>
      <c r="LRR84"/>
      <c r="LRS84"/>
      <c r="LRT84"/>
      <c r="LRU84"/>
      <c r="LRV84"/>
      <c r="LRW84"/>
      <c r="LRX84"/>
      <c r="LRY84"/>
      <c r="LRZ84"/>
      <c r="LSA84"/>
      <c r="LSB84"/>
      <c r="LSC84"/>
      <c r="LSD84"/>
      <c r="LSE84"/>
      <c r="LSF84"/>
      <c r="LSG84"/>
      <c r="LSH84"/>
      <c r="LSI84"/>
      <c r="LSJ84"/>
      <c r="LSK84"/>
      <c r="LSL84"/>
      <c r="LSM84"/>
      <c r="LSN84"/>
      <c r="LSO84"/>
      <c r="LSP84"/>
      <c r="LSQ84"/>
      <c r="LSR84"/>
      <c r="LSS84"/>
      <c r="LST84"/>
      <c r="LSU84"/>
      <c r="LSV84"/>
      <c r="LSW84"/>
      <c r="LSX84"/>
      <c r="LSY84"/>
      <c r="LSZ84"/>
      <c r="LTA84"/>
      <c r="LTB84"/>
      <c r="LTC84"/>
      <c r="LTD84"/>
      <c r="LTE84"/>
      <c r="LTF84"/>
      <c r="LTG84"/>
      <c r="LTH84"/>
      <c r="LTI84"/>
      <c r="LTJ84"/>
      <c r="LTK84"/>
      <c r="LTL84"/>
      <c r="LTM84"/>
      <c r="LTN84"/>
      <c r="LTO84"/>
      <c r="LTP84"/>
      <c r="LTQ84"/>
      <c r="LTR84"/>
      <c r="LTS84"/>
      <c r="LTT84"/>
      <c r="LTU84"/>
      <c r="LTV84"/>
      <c r="LTW84"/>
      <c r="LTX84"/>
      <c r="LTY84"/>
      <c r="LTZ84"/>
      <c r="LUA84"/>
      <c r="LUB84"/>
      <c r="LUC84"/>
      <c r="LUD84"/>
      <c r="LUE84"/>
      <c r="LUF84"/>
      <c r="LUG84"/>
      <c r="LUH84"/>
      <c r="LUI84"/>
      <c r="LUJ84"/>
      <c r="LUK84"/>
      <c r="LUL84"/>
      <c r="LUM84"/>
      <c r="LUN84"/>
      <c r="LUO84"/>
      <c r="LUP84"/>
      <c r="LUQ84"/>
      <c r="LUR84"/>
      <c r="LUS84"/>
      <c r="LUT84"/>
      <c r="LUU84"/>
      <c r="LUV84"/>
      <c r="LUW84"/>
      <c r="LUX84"/>
      <c r="LUY84"/>
      <c r="LUZ84"/>
      <c r="LVA84"/>
      <c r="LVB84"/>
      <c r="LVC84"/>
      <c r="LVD84"/>
      <c r="LVE84"/>
      <c r="LVF84"/>
      <c r="LVG84"/>
      <c r="LVH84"/>
      <c r="LVI84"/>
      <c r="LVJ84"/>
      <c r="LVK84"/>
      <c r="LVL84"/>
      <c r="LVM84"/>
      <c r="LVN84"/>
      <c r="LVO84"/>
      <c r="LVP84"/>
      <c r="LVQ84"/>
      <c r="LVR84"/>
      <c r="LVS84"/>
      <c r="LVT84"/>
      <c r="LVU84"/>
      <c r="LVV84"/>
      <c r="LVW84"/>
      <c r="LVX84"/>
      <c r="LVY84"/>
      <c r="LVZ84"/>
      <c r="LWA84"/>
      <c r="LWB84"/>
      <c r="LWC84"/>
      <c r="LWD84"/>
      <c r="LWE84"/>
      <c r="LWF84"/>
      <c r="LWG84"/>
      <c r="LWH84"/>
      <c r="LWI84"/>
      <c r="LWJ84"/>
      <c r="LWK84"/>
      <c r="LWL84"/>
      <c r="LWM84"/>
      <c r="LWN84"/>
      <c r="LWO84"/>
      <c r="LWP84"/>
      <c r="LWQ84"/>
      <c r="LWR84"/>
      <c r="LWS84"/>
      <c r="LWT84"/>
      <c r="LWU84"/>
      <c r="LWV84"/>
      <c r="LWW84"/>
      <c r="LWX84"/>
      <c r="LWY84"/>
      <c r="LWZ84"/>
      <c r="LXA84"/>
      <c r="LXB84"/>
      <c r="LXC84"/>
      <c r="LXD84"/>
      <c r="LXE84"/>
      <c r="LXF84"/>
      <c r="LXG84"/>
      <c r="LXH84"/>
      <c r="LXI84"/>
      <c r="LXJ84"/>
      <c r="LXK84"/>
      <c r="LXL84"/>
      <c r="LXM84"/>
      <c r="LXN84"/>
      <c r="LXO84"/>
      <c r="LXP84"/>
      <c r="LXQ84"/>
      <c r="LXR84"/>
      <c r="LXS84"/>
      <c r="LXT84"/>
      <c r="LXU84"/>
      <c r="LXV84"/>
      <c r="LXW84"/>
      <c r="LXX84"/>
      <c r="LXY84"/>
      <c r="LXZ84"/>
      <c r="LYA84"/>
      <c r="LYB84"/>
      <c r="LYC84"/>
      <c r="LYD84"/>
      <c r="LYE84"/>
      <c r="LYF84"/>
      <c r="LYG84"/>
      <c r="LYH84"/>
      <c r="LYI84"/>
      <c r="LYJ84"/>
      <c r="LYK84"/>
      <c r="LYL84"/>
      <c r="LYM84"/>
      <c r="LYN84"/>
      <c r="LYO84"/>
      <c r="LYP84"/>
      <c r="LYQ84"/>
      <c r="LYR84"/>
      <c r="LYS84"/>
      <c r="LYT84"/>
      <c r="LYU84"/>
      <c r="LYV84"/>
      <c r="LYW84"/>
      <c r="LYX84"/>
      <c r="LYY84"/>
      <c r="LYZ84"/>
      <c r="LZA84"/>
      <c r="LZB84"/>
      <c r="LZC84"/>
      <c r="LZD84"/>
      <c r="LZE84"/>
      <c r="LZF84"/>
      <c r="LZG84"/>
      <c r="LZH84"/>
      <c r="LZI84"/>
      <c r="LZJ84"/>
      <c r="LZK84"/>
      <c r="LZL84"/>
      <c r="LZM84"/>
      <c r="LZN84"/>
      <c r="LZO84"/>
      <c r="LZP84"/>
      <c r="LZQ84"/>
      <c r="LZR84"/>
      <c r="LZS84"/>
      <c r="LZT84"/>
      <c r="LZU84"/>
      <c r="LZV84"/>
      <c r="LZW84"/>
      <c r="LZX84"/>
      <c r="LZY84"/>
      <c r="LZZ84"/>
      <c r="MAA84"/>
      <c r="MAB84"/>
      <c r="MAC84"/>
      <c r="MAD84"/>
      <c r="MAE84"/>
      <c r="MAF84"/>
      <c r="MAG84"/>
      <c r="MAH84"/>
      <c r="MAI84"/>
      <c r="MAJ84"/>
      <c r="MAK84"/>
      <c r="MAL84"/>
      <c r="MAM84"/>
      <c r="MAN84"/>
      <c r="MAO84"/>
      <c r="MAP84"/>
      <c r="MAQ84"/>
      <c r="MAR84"/>
      <c r="MAS84"/>
      <c r="MAT84"/>
      <c r="MAU84"/>
      <c r="MAV84"/>
      <c r="MAW84"/>
      <c r="MAX84"/>
      <c r="MAY84"/>
      <c r="MAZ84"/>
      <c r="MBA84"/>
      <c r="MBB84"/>
      <c r="MBC84"/>
      <c r="MBD84"/>
      <c r="MBE84"/>
      <c r="MBF84"/>
      <c r="MBG84"/>
      <c r="MBH84"/>
      <c r="MBI84"/>
      <c r="MBJ84"/>
      <c r="MBK84"/>
      <c r="MBL84"/>
      <c r="MBM84"/>
      <c r="MBN84"/>
      <c r="MBO84"/>
      <c r="MBP84"/>
      <c r="MBQ84"/>
      <c r="MBR84"/>
      <c r="MBS84"/>
      <c r="MBT84"/>
      <c r="MBU84"/>
      <c r="MBV84"/>
      <c r="MBW84"/>
      <c r="MBX84"/>
      <c r="MBY84"/>
      <c r="MBZ84"/>
      <c r="MCA84"/>
      <c r="MCB84"/>
      <c r="MCC84"/>
      <c r="MCD84"/>
      <c r="MCE84"/>
      <c r="MCF84"/>
      <c r="MCG84"/>
      <c r="MCH84"/>
      <c r="MCI84"/>
      <c r="MCJ84"/>
      <c r="MCK84"/>
      <c r="MCL84"/>
      <c r="MCM84"/>
      <c r="MCN84"/>
      <c r="MCO84"/>
      <c r="MCP84"/>
      <c r="MCQ84"/>
      <c r="MCR84"/>
      <c r="MCS84"/>
      <c r="MCT84"/>
      <c r="MCU84"/>
      <c r="MCV84"/>
      <c r="MCW84"/>
      <c r="MCX84"/>
      <c r="MCY84"/>
      <c r="MCZ84"/>
      <c r="MDA84"/>
      <c r="MDB84"/>
      <c r="MDC84"/>
      <c r="MDD84"/>
      <c r="MDE84"/>
      <c r="MDF84"/>
      <c r="MDG84"/>
      <c r="MDH84"/>
      <c r="MDI84"/>
      <c r="MDJ84"/>
      <c r="MDK84"/>
      <c r="MDL84"/>
      <c r="MDM84"/>
      <c r="MDN84"/>
      <c r="MDO84"/>
      <c r="MDP84"/>
      <c r="MDQ84"/>
      <c r="MDR84"/>
      <c r="MDS84"/>
      <c r="MDT84"/>
      <c r="MDU84"/>
      <c r="MDV84"/>
      <c r="MDW84"/>
      <c r="MDX84"/>
      <c r="MDY84"/>
      <c r="MDZ84"/>
      <c r="MEA84"/>
      <c r="MEB84"/>
      <c r="MEC84"/>
      <c r="MED84"/>
      <c r="MEE84"/>
      <c r="MEF84"/>
      <c r="MEG84"/>
      <c r="MEH84"/>
      <c r="MEI84"/>
      <c r="MEJ84"/>
      <c r="MEK84"/>
      <c r="MEL84"/>
      <c r="MEM84"/>
      <c r="MEN84"/>
      <c r="MEO84"/>
      <c r="MEP84"/>
      <c r="MEQ84"/>
      <c r="MER84"/>
      <c r="MES84"/>
      <c r="MET84"/>
      <c r="MEU84"/>
      <c r="MEV84"/>
      <c r="MEW84"/>
      <c r="MEX84"/>
      <c r="MEY84"/>
      <c r="MEZ84"/>
      <c r="MFA84"/>
      <c r="MFB84"/>
      <c r="MFC84"/>
      <c r="MFD84"/>
      <c r="MFE84"/>
      <c r="MFF84"/>
      <c r="MFG84"/>
      <c r="MFH84"/>
      <c r="MFI84"/>
      <c r="MFJ84"/>
      <c r="MFK84"/>
      <c r="MFL84"/>
      <c r="MFM84"/>
      <c r="MFN84"/>
      <c r="MFO84"/>
      <c r="MFP84"/>
      <c r="MFQ84"/>
      <c r="MFR84"/>
      <c r="MFS84"/>
      <c r="MFT84"/>
      <c r="MFU84"/>
      <c r="MFV84"/>
      <c r="MFW84"/>
      <c r="MFX84"/>
      <c r="MFY84"/>
      <c r="MFZ84"/>
      <c r="MGA84"/>
      <c r="MGB84"/>
      <c r="MGC84"/>
      <c r="MGD84"/>
      <c r="MGE84"/>
      <c r="MGF84"/>
      <c r="MGG84"/>
      <c r="MGH84"/>
      <c r="MGI84"/>
      <c r="MGJ84"/>
      <c r="MGK84"/>
      <c r="MGL84"/>
      <c r="MGM84"/>
      <c r="MGN84"/>
      <c r="MGO84"/>
      <c r="MGP84"/>
      <c r="MGQ84"/>
      <c r="MGR84"/>
      <c r="MGS84"/>
      <c r="MGT84"/>
      <c r="MGU84"/>
      <c r="MGV84"/>
      <c r="MGW84"/>
      <c r="MGX84"/>
      <c r="MGY84"/>
      <c r="MGZ84"/>
      <c r="MHA84"/>
      <c r="MHB84"/>
      <c r="MHC84"/>
      <c r="MHD84"/>
      <c r="MHE84"/>
      <c r="MHF84"/>
      <c r="MHG84"/>
      <c r="MHH84"/>
      <c r="MHI84"/>
      <c r="MHJ84"/>
      <c r="MHK84"/>
      <c r="MHL84"/>
      <c r="MHM84"/>
      <c r="MHN84"/>
      <c r="MHO84"/>
      <c r="MHP84"/>
      <c r="MHQ84"/>
      <c r="MHR84"/>
      <c r="MHS84"/>
      <c r="MHT84"/>
      <c r="MHU84"/>
      <c r="MHV84"/>
      <c r="MHW84"/>
      <c r="MHX84"/>
      <c r="MHY84"/>
      <c r="MHZ84"/>
      <c r="MIA84"/>
      <c r="MIB84"/>
      <c r="MIC84"/>
      <c r="MID84"/>
      <c r="MIE84"/>
      <c r="MIF84"/>
      <c r="MIG84"/>
      <c r="MIH84"/>
      <c r="MII84"/>
      <c r="MIJ84"/>
      <c r="MIK84"/>
      <c r="MIL84"/>
      <c r="MIM84"/>
      <c r="MIN84"/>
      <c r="MIO84"/>
      <c r="MIP84"/>
      <c r="MIQ84"/>
      <c r="MIR84"/>
      <c r="MIS84"/>
      <c r="MIT84"/>
      <c r="MIU84"/>
      <c r="MIV84"/>
      <c r="MIW84"/>
      <c r="MIX84"/>
      <c r="MIY84"/>
      <c r="MIZ84"/>
      <c r="MJA84"/>
      <c r="MJB84"/>
      <c r="MJC84"/>
      <c r="MJD84"/>
      <c r="MJE84"/>
      <c r="MJF84"/>
      <c r="MJG84"/>
      <c r="MJH84"/>
      <c r="MJI84"/>
      <c r="MJJ84"/>
      <c r="MJK84"/>
      <c r="MJL84"/>
      <c r="MJM84"/>
      <c r="MJN84"/>
      <c r="MJO84"/>
      <c r="MJP84"/>
      <c r="MJQ84"/>
      <c r="MJR84"/>
      <c r="MJS84"/>
      <c r="MJT84"/>
      <c r="MJU84"/>
      <c r="MJV84"/>
      <c r="MJW84"/>
      <c r="MJX84"/>
      <c r="MJY84"/>
      <c r="MJZ84"/>
      <c r="MKA84"/>
      <c r="MKB84"/>
      <c r="MKC84"/>
      <c r="MKD84"/>
      <c r="MKE84"/>
      <c r="MKF84"/>
      <c r="MKG84"/>
      <c r="MKH84"/>
      <c r="MKI84"/>
      <c r="MKJ84"/>
      <c r="MKK84"/>
      <c r="MKL84"/>
      <c r="MKM84"/>
      <c r="MKN84"/>
      <c r="MKO84"/>
      <c r="MKP84"/>
      <c r="MKQ84"/>
      <c r="MKR84"/>
      <c r="MKS84"/>
      <c r="MKT84"/>
      <c r="MKU84"/>
      <c r="MKV84"/>
      <c r="MKW84"/>
      <c r="MKX84"/>
      <c r="MKY84"/>
      <c r="MKZ84"/>
      <c r="MLA84"/>
      <c r="MLB84"/>
      <c r="MLC84"/>
      <c r="MLD84"/>
      <c r="MLE84"/>
      <c r="MLF84"/>
      <c r="MLG84"/>
      <c r="MLH84"/>
      <c r="MLI84"/>
      <c r="MLJ84"/>
      <c r="MLK84"/>
      <c r="MLL84"/>
      <c r="MLM84"/>
      <c r="MLN84"/>
      <c r="MLO84"/>
      <c r="MLP84"/>
      <c r="MLQ84"/>
      <c r="MLR84"/>
      <c r="MLS84"/>
      <c r="MLT84"/>
      <c r="MLU84"/>
      <c r="MLV84"/>
      <c r="MLW84"/>
      <c r="MLX84"/>
      <c r="MLY84"/>
      <c r="MLZ84"/>
      <c r="MMA84"/>
      <c r="MMB84"/>
      <c r="MMC84"/>
      <c r="MMD84"/>
      <c r="MME84"/>
      <c r="MMF84"/>
      <c r="MMG84"/>
      <c r="MMH84"/>
      <c r="MMI84"/>
      <c r="MMJ84"/>
      <c r="MMK84"/>
      <c r="MML84"/>
      <c r="MMM84"/>
      <c r="MMN84"/>
      <c r="MMO84"/>
      <c r="MMP84"/>
      <c r="MMQ84"/>
      <c r="MMR84"/>
      <c r="MMS84"/>
      <c r="MMT84"/>
      <c r="MMU84"/>
      <c r="MMV84"/>
      <c r="MMW84"/>
      <c r="MMX84"/>
      <c r="MMY84"/>
      <c r="MMZ84"/>
      <c r="MNA84"/>
      <c r="MNB84"/>
      <c r="MNC84"/>
      <c r="MND84"/>
      <c r="MNE84"/>
      <c r="MNF84"/>
      <c r="MNG84"/>
      <c r="MNH84"/>
      <c r="MNI84"/>
      <c r="MNJ84"/>
      <c r="MNK84"/>
      <c r="MNL84"/>
      <c r="MNM84"/>
      <c r="MNN84"/>
      <c r="MNO84"/>
      <c r="MNP84"/>
      <c r="MNQ84"/>
      <c r="MNR84"/>
      <c r="MNS84"/>
      <c r="MNT84"/>
      <c r="MNU84"/>
      <c r="MNV84"/>
      <c r="MNW84"/>
      <c r="MNX84"/>
      <c r="MNY84"/>
      <c r="MNZ84"/>
      <c r="MOA84"/>
      <c r="MOB84"/>
      <c r="MOC84"/>
      <c r="MOD84"/>
      <c r="MOE84"/>
      <c r="MOF84"/>
      <c r="MOG84"/>
      <c r="MOH84"/>
      <c r="MOI84"/>
      <c r="MOJ84"/>
      <c r="MOK84"/>
      <c r="MOL84"/>
      <c r="MOM84"/>
      <c r="MON84"/>
      <c r="MOO84"/>
      <c r="MOP84"/>
      <c r="MOQ84"/>
      <c r="MOR84"/>
      <c r="MOS84"/>
      <c r="MOT84"/>
      <c r="MOU84"/>
      <c r="MOV84"/>
      <c r="MOW84"/>
      <c r="MOX84"/>
      <c r="MOY84"/>
      <c r="MOZ84"/>
      <c r="MPA84"/>
      <c r="MPB84"/>
      <c r="MPC84"/>
      <c r="MPD84"/>
      <c r="MPE84"/>
      <c r="MPF84"/>
      <c r="MPG84"/>
      <c r="MPH84"/>
      <c r="MPI84"/>
      <c r="MPJ84"/>
      <c r="MPK84"/>
      <c r="MPL84"/>
      <c r="MPM84"/>
      <c r="MPN84"/>
      <c r="MPO84"/>
      <c r="MPP84"/>
      <c r="MPQ84"/>
      <c r="MPR84"/>
      <c r="MPS84"/>
      <c r="MPT84"/>
      <c r="MPU84"/>
      <c r="MPV84"/>
      <c r="MPW84"/>
      <c r="MPX84"/>
      <c r="MPY84"/>
      <c r="MPZ84"/>
      <c r="MQA84"/>
      <c r="MQB84"/>
      <c r="MQC84"/>
      <c r="MQD84"/>
      <c r="MQE84"/>
      <c r="MQF84"/>
      <c r="MQG84"/>
      <c r="MQH84"/>
      <c r="MQI84"/>
      <c r="MQJ84"/>
      <c r="MQK84"/>
      <c r="MQL84"/>
      <c r="MQM84"/>
      <c r="MQN84"/>
      <c r="MQO84"/>
      <c r="MQP84"/>
      <c r="MQQ84"/>
      <c r="MQR84"/>
      <c r="MQS84"/>
      <c r="MQT84"/>
      <c r="MQU84"/>
      <c r="MQV84"/>
      <c r="MQW84"/>
      <c r="MQX84"/>
      <c r="MQY84"/>
      <c r="MQZ84"/>
      <c r="MRA84"/>
      <c r="MRB84"/>
      <c r="MRC84"/>
      <c r="MRD84"/>
      <c r="MRE84"/>
      <c r="MRF84"/>
      <c r="MRG84"/>
      <c r="MRH84"/>
      <c r="MRI84"/>
      <c r="MRJ84"/>
      <c r="MRK84"/>
      <c r="MRL84"/>
      <c r="MRM84"/>
      <c r="MRN84"/>
      <c r="MRO84"/>
      <c r="MRP84"/>
      <c r="MRQ84"/>
      <c r="MRR84"/>
      <c r="MRS84"/>
      <c r="MRT84"/>
      <c r="MRU84"/>
      <c r="MRV84"/>
      <c r="MRW84"/>
      <c r="MRX84"/>
      <c r="MRY84"/>
      <c r="MRZ84"/>
      <c r="MSA84"/>
      <c r="MSB84"/>
      <c r="MSC84"/>
      <c r="MSD84"/>
      <c r="MSE84"/>
      <c r="MSF84"/>
      <c r="MSG84"/>
      <c r="MSH84"/>
      <c r="MSI84"/>
      <c r="MSJ84"/>
      <c r="MSK84"/>
      <c r="MSL84"/>
      <c r="MSM84"/>
      <c r="MSN84"/>
      <c r="MSO84"/>
      <c r="MSP84"/>
      <c r="MSQ84"/>
      <c r="MSR84"/>
      <c r="MSS84"/>
      <c r="MST84"/>
      <c r="MSU84"/>
      <c r="MSV84"/>
      <c r="MSW84"/>
      <c r="MSX84"/>
      <c r="MSY84"/>
      <c r="MSZ84"/>
      <c r="MTA84"/>
      <c r="MTB84"/>
      <c r="MTC84"/>
      <c r="MTD84"/>
      <c r="MTE84"/>
      <c r="MTF84"/>
      <c r="MTG84"/>
      <c r="MTH84"/>
      <c r="MTI84"/>
      <c r="MTJ84"/>
      <c r="MTK84"/>
      <c r="MTL84"/>
      <c r="MTM84"/>
      <c r="MTN84"/>
      <c r="MTO84"/>
      <c r="MTP84"/>
      <c r="MTQ84"/>
      <c r="MTR84"/>
      <c r="MTS84"/>
      <c r="MTT84"/>
      <c r="MTU84"/>
      <c r="MTV84"/>
      <c r="MTW84"/>
      <c r="MTX84"/>
      <c r="MTY84"/>
      <c r="MTZ84"/>
      <c r="MUA84"/>
      <c r="MUB84"/>
      <c r="MUC84"/>
      <c r="MUD84"/>
      <c r="MUE84"/>
      <c r="MUF84"/>
      <c r="MUG84"/>
      <c r="MUH84"/>
      <c r="MUI84"/>
      <c r="MUJ84"/>
      <c r="MUK84"/>
      <c r="MUL84"/>
      <c r="MUM84"/>
      <c r="MUN84"/>
      <c r="MUO84"/>
      <c r="MUP84"/>
      <c r="MUQ84"/>
      <c r="MUR84"/>
      <c r="MUS84"/>
      <c r="MUT84"/>
      <c r="MUU84"/>
      <c r="MUV84"/>
      <c r="MUW84"/>
      <c r="MUX84"/>
      <c r="MUY84"/>
      <c r="MUZ84"/>
      <c r="MVA84"/>
      <c r="MVB84"/>
      <c r="MVC84"/>
      <c r="MVD84"/>
      <c r="MVE84"/>
      <c r="MVF84"/>
      <c r="MVG84"/>
      <c r="MVH84"/>
      <c r="MVI84"/>
      <c r="MVJ84"/>
      <c r="MVK84"/>
      <c r="MVL84"/>
      <c r="MVM84"/>
      <c r="MVN84"/>
      <c r="MVO84"/>
      <c r="MVP84"/>
      <c r="MVQ84"/>
      <c r="MVR84"/>
      <c r="MVS84"/>
      <c r="MVT84"/>
      <c r="MVU84"/>
      <c r="MVV84"/>
      <c r="MVW84"/>
      <c r="MVX84"/>
      <c r="MVY84"/>
      <c r="MVZ84"/>
      <c r="MWA84"/>
      <c r="MWB84"/>
      <c r="MWC84"/>
      <c r="MWD84"/>
      <c r="MWE84"/>
      <c r="MWF84"/>
      <c r="MWG84"/>
      <c r="MWH84"/>
      <c r="MWI84"/>
      <c r="MWJ84"/>
      <c r="MWK84"/>
      <c r="MWL84"/>
      <c r="MWM84"/>
      <c r="MWN84"/>
      <c r="MWO84"/>
      <c r="MWP84"/>
      <c r="MWQ84"/>
      <c r="MWR84"/>
      <c r="MWS84"/>
      <c r="MWT84"/>
      <c r="MWU84"/>
      <c r="MWV84"/>
      <c r="MWW84"/>
      <c r="MWX84"/>
      <c r="MWY84"/>
      <c r="MWZ84"/>
      <c r="MXA84"/>
      <c r="MXB84"/>
      <c r="MXC84"/>
      <c r="MXD84"/>
      <c r="MXE84"/>
      <c r="MXF84"/>
      <c r="MXG84"/>
      <c r="MXH84"/>
      <c r="MXI84"/>
      <c r="MXJ84"/>
      <c r="MXK84"/>
      <c r="MXL84"/>
      <c r="MXM84"/>
      <c r="MXN84"/>
      <c r="MXO84"/>
      <c r="MXP84"/>
      <c r="MXQ84"/>
      <c r="MXR84"/>
      <c r="MXS84"/>
      <c r="MXT84"/>
      <c r="MXU84"/>
      <c r="MXV84"/>
      <c r="MXW84"/>
      <c r="MXX84"/>
      <c r="MXY84"/>
      <c r="MXZ84"/>
      <c r="MYA84"/>
      <c r="MYB84"/>
      <c r="MYC84"/>
      <c r="MYD84"/>
      <c r="MYE84"/>
      <c r="MYF84"/>
      <c r="MYG84"/>
      <c r="MYH84"/>
      <c r="MYI84"/>
      <c r="MYJ84"/>
      <c r="MYK84"/>
      <c r="MYL84"/>
      <c r="MYM84"/>
      <c r="MYN84"/>
      <c r="MYO84"/>
      <c r="MYP84"/>
      <c r="MYQ84"/>
      <c r="MYR84"/>
      <c r="MYS84"/>
      <c r="MYT84"/>
      <c r="MYU84"/>
      <c r="MYV84"/>
      <c r="MYW84"/>
      <c r="MYX84"/>
      <c r="MYY84"/>
      <c r="MYZ84"/>
      <c r="MZA84"/>
      <c r="MZB84"/>
      <c r="MZC84"/>
      <c r="MZD84"/>
      <c r="MZE84"/>
      <c r="MZF84"/>
      <c r="MZG84"/>
      <c r="MZH84"/>
      <c r="MZI84"/>
      <c r="MZJ84"/>
      <c r="MZK84"/>
      <c r="MZL84"/>
      <c r="MZM84"/>
      <c r="MZN84"/>
      <c r="MZO84"/>
      <c r="MZP84"/>
      <c r="MZQ84"/>
      <c r="MZR84"/>
      <c r="MZS84"/>
      <c r="MZT84"/>
      <c r="MZU84"/>
      <c r="MZV84"/>
      <c r="MZW84"/>
      <c r="MZX84"/>
      <c r="MZY84"/>
      <c r="MZZ84"/>
      <c r="NAA84"/>
      <c r="NAB84"/>
      <c r="NAC84"/>
      <c r="NAD84"/>
      <c r="NAE84"/>
      <c r="NAF84"/>
      <c r="NAG84"/>
      <c r="NAH84"/>
      <c r="NAI84"/>
      <c r="NAJ84"/>
      <c r="NAK84"/>
      <c r="NAL84"/>
      <c r="NAM84"/>
      <c r="NAN84"/>
      <c r="NAO84"/>
      <c r="NAP84"/>
      <c r="NAQ84"/>
      <c r="NAR84"/>
      <c r="NAS84"/>
      <c r="NAT84"/>
      <c r="NAU84"/>
      <c r="NAV84"/>
      <c r="NAW84"/>
      <c r="NAX84"/>
      <c r="NAY84"/>
      <c r="NAZ84"/>
      <c r="NBA84"/>
      <c r="NBB84"/>
      <c r="NBC84"/>
      <c r="NBD84"/>
      <c r="NBE84"/>
      <c r="NBF84"/>
      <c r="NBG84"/>
      <c r="NBH84"/>
      <c r="NBI84"/>
      <c r="NBJ84"/>
      <c r="NBK84"/>
      <c r="NBL84"/>
      <c r="NBM84"/>
      <c r="NBN84"/>
      <c r="NBO84"/>
      <c r="NBP84"/>
      <c r="NBQ84"/>
      <c r="NBR84"/>
      <c r="NBS84"/>
      <c r="NBT84"/>
      <c r="NBU84"/>
      <c r="NBV84"/>
      <c r="NBW84"/>
      <c r="NBX84"/>
      <c r="NBY84"/>
      <c r="NBZ84"/>
      <c r="NCA84"/>
      <c r="NCB84"/>
      <c r="NCC84"/>
      <c r="NCD84"/>
      <c r="NCE84"/>
      <c r="NCF84"/>
      <c r="NCG84"/>
      <c r="NCH84"/>
      <c r="NCI84"/>
      <c r="NCJ84"/>
      <c r="NCK84"/>
      <c r="NCL84"/>
      <c r="NCM84"/>
      <c r="NCN84"/>
      <c r="NCO84"/>
      <c r="NCP84"/>
      <c r="NCQ84"/>
      <c r="NCR84"/>
      <c r="NCS84"/>
      <c r="NCT84"/>
      <c r="NCU84"/>
      <c r="NCV84"/>
      <c r="NCW84"/>
      <c r="NCX84"/>
      <c r="NCY84"/>
      <c r="NCZ84"/>
      <c r="NDA84"/>
      <c r="NDB84"/>
      <c r="NDC84"/>
      <c r="NDD84"/>
      <c r="NDE84"/>
      <c r="NDF84"/>
      <c r="NDG84"/>
      <c r="NDH84"/>
      <c r="NDI84"/>
      <c r="NDJ84"/>
      <c r="NDK84"/>
      <c r="NDL84"/>
      <c r="NDM84"/>
      <c r="NDN84"/>
      <c r="NDO84"/>
      <c r="NDP84"/>
      <c r="NDQ84"/>
      <c r="NDR84"/>
      <c r="NDS84"/>
      <c r="NDT84"/>
      <c r="NDU84"/>
      <c r="NDV84"/>
      <c r="NDW84"/>
      <c r="NDX84"/>
      <c r="NDY84"/>
      <c r="NDZ84"/>
      <c r="NEA84"/>
      <c r="NEB84"/>
      <c r="NEC84"/>
      <c r="NED84"/>
      <c r="NEE84"/>
      <c r="NEF84"/>
      <c r="NEG84"/>
      <c r="NEH84"/>
      <c r="NEI84"/>
      <c r="NEJ84"/>
      <c r="NEK84"/>
      <c r="NEL84"/>
      <c r="NEM84"/>
      <c r="NEN84"/>
      <c r="NEO84"/>
      <c r="NEP84"/>
      <c r="NEQ84"/>
      <c r="NER84"/>
      <c r="NES84"/>
      <c r="NET84"/>
      <c r="NEU84"/>
      <c r="NEV84"/>
      <c r="NEW84"/>
      <c r="NEX84"/>
      <c r="NEY84"/>
      <c r="NEZ84"/>
      <c r="NFA84"/>
      <c r="NFB84"/>
      <c r="NFC84"/>
      <c r="NFD84"/>
      <c r="NFE84"/>
      <c r="NFF84"/>
      <c r="NFG84"/>
      <c r="NFH84"/>
      <c r="NFI84"/>
      <c r="NFJ84"/>
      <c r="NFK84"/>
      <c r="NFL84"/>
      <c r="NFM84"/>
      <c r="NFN84"/>
      <c r="NFO84"/>
      <c r="NFP84"/>
      <c r="NFQ84"/>
      <c r="NFR84"/>
      <c r="NFS84"/>
      <c r="NFT84"/>
      <c r="NFU84"/>
      <c r="NFV84"/>
      <c r="NFW84"/>
      <c r="NFX84"/>
      <c r="NFY84"/>
      <c r="NFZ84"/>
      <c r="NGA84"/>
      <c r="NGB84"/>
      <c r="NGC84"/>
      <c r="NGD84"/>
      <c r="NGE84"/>
      <c r="NGF84"/>
      <c r="NGG84"/>
      <c r="NGH84"/>
      <c r="NGI84"/>
      <c r="NGJ84"/>
      <c r="NGK84"/>
      <c r="NGL84"/>
      <c r="NGM84"/>
      <c r="NGN84"/>
      <c r="NGO84"/>
      <c r="NGP84"/>
      <c r="NGQ84"/>
      <c r="NGR84"/>
      <c r="NGS84"/>
      <c r="NGT84"/>
      <c r="NGU84"/>
      <c r="NGV84"/>
      <c r="NGW84"/>
      <c r="NGX84"/>
      <c r="NGY84"/>
      <c r="NGZ84"/>
      <c r="NHA84"/>
      <c r="NHB84"/>
      <c r="NHC84"/>
      <c r="NHD84"/>
      <c r="NHE84"/>
      <c r="NHF84"/>
      <c r="NHG84"/>
      <c r="NHH84"/>
      <c r="NHI84"/>
      <c r="NHJ84"/>
      <c r="NHK84"/>
      <c r="NHL84"/>
      <c r="NHM84"/>
      <c r="NHN84"/>
      <c r="NHO84"/>
      <c r="NHP84"/>
      <c r="NHQ84"/>
      <c r="NHR84"/>
      <c r="NHS84"/>
      <c r="NHT84"/>
      <c r="NHU84"/>
      <c r="NHV84"/>
      <c r="NHW84"/>
      <c r="NHX84"/>
      <c r="NHY84"/>
      <c r="NHZ84"/>
      <c r="NIA84"/>
      <c r="NIB84"/>
      <c r="NIC84"/>
      <c r="NID84"/>
      <c r="NIE84"/>
      <c r="NIF84"/>
      <c r="NIG84"/>
      <c r="NIH84"/>
      <c r="NII84"/>
      <c r="NIJ84"/>
      <c r="NIK84"/>
      <c r="NIL84"/>
      <c r="NIM84"/>
      <c r="NIN84"/>
      <c r="NIO84"/>
      <c r="NIP84"/>
      <c r="NIQ84"/>
      <c r="NIR84"/>
      <c r="NIS84"/>
      <c r="NIT84"/>
      <c r="NIU84"/>
      <c r="NIV84"/>
      <c r="NIW84"/>
      <c r="NIX84"/>
      <c r="NIY84"/>
      <c r="NIZ84"/>
      <c r="NJA84"/>
      <c r="NJB84"/>
      <c r="NJC84"/>
      <c r="NJD84"/>
      <c r="NJE84"/>
      <c r="NJF84"/>
      <c r="NJG84"/>
      <c r="NJH84"/>
      <c r="NJI84"/>
      <c r="NJJ84"/>
      <c r="NJK84"/>
      <c r="NJL84"/>
      <c r="NJM84"/>
      <c r="NJN84"/>
      <c r="NJO84"/>
      <c r="NJP84"/>
      <c r="NJQ84"/>
      <c r="NJR84"/>
      <c r="NJS84"/>
      <c r="NJT84"/>
      <c r="NJU84"/>
      <c r="NJV84"/>
      <c r="NJW84"/>
      <c r="NJX84"/>
      <c r="NJY84"/>
      <c r="NJZ84"/>
      <c r="NKA84"/>
      <c r="NKB84"/>
      <c r="NKC84"/>
      <c r="NKD84"/>
      <c r="NKE84"/>
      <c r="NKF84"/>
      <c r="NKG84"/>
      <c r="NKH84"/>
      <c r="NKI84"/>
      <c r="NKJ84"/>
      <c r="NKK84"/>
      <c r="NKL84"/>
      <c r="NKM84"/>
      <c r="NKN84"/>
      <c r="NKO84"/>
      <c r="NKP84"/>
      <c r="NKQ84"/>
      <c r="NKR84"/>
      <c r="NKS84"/>
      <c r="NKT84"/>
      <c r="NKU84"/>
      <c r="NKV84"/>
      <c r="NKW84"/>
      <c r="NKX84"/>
      <c r="NKY84"/>
      <c r="NKZ84"/>
      <c r="NLA84"/>
      <c r="NLB84"/>
      <c r="NLC84"/>
      <c r="NLD84"/>
      <c r="NLE84"/>
      <c r="NLF84"/>
      <c r="NLG84"/>
      <c r="NLH84"/>
      <c r="NLI84"/>
      <c r="NLJ84"/>
      <c r="NLK84"/>
      <c r="NLL84"/>
      <c r="NLM84"/>
      <c r="NLN84"/>
      <c r="NLO84"/>
      <c r="NLP84"/>
      <c r="NLQ84"/>
      <c r="NLR84"/>
      <c r="NLS84"/>
      <c r="NLT84"/>
      <c r="NLU84"/>
      <c r="NLV84"/>
      <c r="NLW84"/>
      <c r="NLX84"/>
      <c r="NLY84"/>
      <c r="NLZ84"/>
      <c r="NMA84"/>
      <c r="NMB84"/>
      <c r="NMC84"/>
      <c r="NMD84"/>
      <c r="NME84"/>
      <c r="NMF84"/>
      <c r="NMG84"/>
      <c r="NMH84"/>
      <c r="NMI84"/>
      <c r="NMJ84"/>
      <c r="NMK84"/>
      <c r="NML84"/>
      <c r="NMM84"/>
      <c r="NMN84"/>
      <c r="NMO84"/>
      <c r="NMP84"/>
      <c r="NMQ84"/>
      <c r="NMR84"/>
      <c r="NMS84"/>
      <c r="NMT84"/>
      <c r="NMU84"/>
      <c r="NMV84"/>
      <c r="NMW84"/>
      <c r="NMX84"/>
      <c r="NMY84"/>
      <c r="NMZ84"/>
      <c r="NNA84"/>
      <c r="NNB84"/>
      <c r="NNC84"/>
      <c r="NND84"/>
      <c r="NNE84"/>
      <c r="NNF84"/>
      <c r="NNG84"/>
      <c r="NNH84"/>
      <c r="NNI84"/>
      <c r="NNJ84"/>
      <c r="NNK84"/>
      <c r="NNL84"/>
      <c r="NNM84"/>
      <c r="NNN84"/>
      <c r="NNO84"/>
      <c r="NNP84"/>
      <c r="NNQ84"/>
      <c r="NNR84"/>
      <c r="NNS84"/>
      <c r="NNT84"/>
      <c r="NNU84"/>
      <c r="NNV84"/>
      <c r="NNW84"/>
      <c r="NNX84"/>
      <c r="NNY84"/>
      <c r="NNZ84"/>
      <c r="NOA84"/>
      <c r="NOB84"/>
      <c r="NOC84"/>
      <c r="NOD84"/>
      <c r="NOE84"/>
      <c r="NOF84"/>
      <c r="NOG84"/>
      <c r="NOH84"/>
      <c r="NOI84"/>
      <c r="NOJ84"/>
      <c r="NOK84"/>
      <c r="NOL84"/>
      <c r="NOM84"/>
      <c r="NON84"/>
      <c r="NOO84"/>
      <c r="NOP84"/>
      <c r="NOQ84"/>
      <c r="NOR84"/>
      <c r="NOS84"/>
      <c r="NOT84"/>
      <c r="NOU84"/>
      <c r="NOV84"/>
      <c r="NOW84"/>
      <c r="NOX84"/>
      <c r="NOY84"/>
      <c r="NOZ84"/>
      <c r="NPA84"/>
      <c r="NPB84"/>
      <c r="NPC84"/>
      <c r="NPD84"/>
      <c r="NPE84"/>
      <c r="NPF84"/>
      <c r="NPG84"/>
      <c r="NPH84"/>
      <c r="NPI84"/>
      <c r="NPJ84"/>
      <c r="NPK84"/>
      <c r="NPL84"/>
      <c r="NPM84"/>
      <c r="NPN84"/>
      <c r="NPO84"/>
      <c r="NPP84"/>
      <c r="NPQ84"/>
      <c r="NPR84"/>
      <c r="NPS84"/>
      <c r="NPT84"/>
      <c r="NPU84"/>
      <c r="NPV84"/>
      <c r="NPW84"/>
      <c r="NPX84"/>
      <c r="NPY84"/>
      <c r="NPZ84"/>
      <c r="NQA84"/>
      <c r="NQB84"/>
      <c r="NQC84"/>
      <c r="NQD84"/>
      <c r="NQE84"/>
      <c r="NQF84"/>
      <c r="NQG84"/>
      <c r="NQH84"/>
      <c r="NQI84"/>
      <c r="NQJ84"/>
      <c r="NQK84"/>
      <c r="NQL84"/>
      <c r="NQM84"/>
      <c r="NQN84"/>
      <c r="NQO84"/>
      <c r="NQP84"/>
      <c r="NQQ84"/>
      <c r="NQR84"/>
      <c r="NQS84"/>
      <c r="NQT84"/>
      <c r="NQU84"/>
      <c r="NQV84"/>
      <c r="NQW84"/>
      <c r="NQX84"/>
      <c r="NQY84"/>
      <c r="NQZ84"/>
      <c r="NRA84"/>
      <c r="NRB84"/>
      <c r="NRC84"/>
      <c r="NRD84"/>
      <c r="NRE84"/>
      <c r="NRF84"/>
      <c r="NRG84"/>
      <c r="NRH84"/>
      <c r="NRI84"/>
      <c r="NRJ84"/>
      <c r="NRK84"/>
      <c r="NRL84"/>
      <c r="NRM84"/>
      <c r="NRN84"/>
      <c r="NRO84"/>
      <c r="NRP84"/>
      <c r="NRQ84"/>
      <c r="NRR84"/>
      <c r="NRS84"/>
      <c r="NRT84"/>
      <c r="NRU84"/>
      <c r="NRV84"/>
      <c r="NRW84"/>
      <c r="NRX84"/>
      <c r="NRY84"/>
      <c r="NRZ84"/>
      <c r="NSA84"/>
      <c r="NSB84"/>
      <c r="NSC84"/>
      <c r="NSD84"/>
      <c r="NSE84"/>
      <c r="NSF84"/>
      <c r="NSG84"/>
      <c r="NSH84"/>
      <c r="NSI84"/>
      <c r="NSJ84"/>
      <c r="NSK84"/>
      <c r="NSL84"/>
      <c r="NSM84"/>
      <c r="NSN84"/>
      <c r="NSO84"/>
      <c r="NSP84"/>
      <c r="NSQ84"/>
      <c r="NSR84"/>
      <c r="NSS84"/>
      <c r="NST84"/>
      <c r="NSU84"/>
      <c r="NSV84"/>
      <c r="NSW84"/>
      <c r="NSX84"/>
      <c r="NSY84"/>
      <c r="NSZ84"/>
      <c r="NTA84"/>
      <c r="NTB84"/>
      <c r="NTC84"/>
      <c r="NTD84"/>
      <c r="NTE84"/>
      <c r="NTF84"/>
      <c r="NTG84"/>
      <c r="NTH84"/>
      <c r="NTI84"/>
      <c r="NTJ84"/>
      <c r="NTK84"/>
      <c r="NTL84"/>
      <c r="NTM84"/>
      <c r="NTN84"/>
      <c r="NTO84"/>
      <c r="NTP84"/>
      <c r="NTQ84"/>
      <c r="NTR84"/>
      <c r="NTS84"/>
      <c r="NTT84"/>
      <c r="NTU84"/>
      <c r="NTV84"/>
      <c r="NTW84"/>
      <c r="NTX84"/>
      <c r="NTY84"/>
      <c r="NTZ84"/>
      <c r="NUA84"/>
      <c r="NUB84"/>
      <c r="NUC84"/>
      <c r="NUD84"/>
      <c r="NUE84"/>
      <c r="NUF84"/>
      <c r="NUG84"/>
      <c r="NUH84"/>
      <c r="NUI84"/>
      <c r="NUJ84"/>
      <c r="NUK84"/>
      <c r="NUL84"/>
      <c r="NUM84"/>
      <c r="NUN84"/>
      <c r="NUO84"/>
      <c r="NUP84"/>
      <c r="NUQ84"/>
      <c r="NUR84"/>
      <c r="NUS84"/>
      <c r="NUT84"/>
      <c r="NUU84"/>
      <c r="NUV84"/>
      <c r="NUW84"/>
      <c r="NUX84"/>
      <c r="NUY84"/>
      <c r="NUZ84"/>
      <c r="NVA84"/>
      <c r="NVB84"/>
      <c r="NVC84"/>
      <c r="NVD84"/>
      <c r="NVE84"/>
      <c r="NVF84"/>
      <c r="NVG84"/>
      <c r="NVH84"/>
      <c r="NVI84"/>
      <c r="NVJ84"/>
      <c r="NVK84"/>
      <c r="NVL84"/>
      <c r="NVM84"/>
      <c r="NVN84"/>
      <c r="NVO84"/>
      <c r="NVP84"/>
      <c r="NVQ84"/>
      <c r="NVR84"/>
      <c r="NVS84"/>
      <c r="NVT84"/>
      <c r="NVU84"/>
      <c r="NVV84"/>
      <c r="NVW84"/>
      <c r="NVX84"/>
      <c r="NVY84"/>
      <c r="NVZ84"/>
      <c r="NWA84"/>
      <c r="NWB84"/>
      <c r="NWC84"/>
      <c r="NWD84"/>
      <c r="NWE84"/>
      <c r="NWF84"/>
      <c r="NWG84"/>
      <c r="NWH84"/>
      <c r="NWI84"/>
      <c r="NWJ84"/>
      <c r="NWK84"/>
      <c r="NWL84"/>
      <c r="NWM84"/>
      <c r="NWN84"/>
      <c r="NWO84"/>
      <c r="NWP84"/>
      <c r="NWQ84"/>
      <c r="NWR84"/>
      <c r="NWS84"/>
      <c r="NWT84"/>
      <c r="NWU84"/>
      <c r="NWV84"/>
      <c r="NWW84"/>
      <c r="NWX84"/>
      <c r="NWY84"/>
      <c r="NWZ84"/>
      <c r="NXA84"/>
      <c r="NXB84"/>
      <c r="NXC84"/>
      <c r="NXD84"/>
      <c r="NXE84"/>
      <c r="NXF84"/>
      <c r="NXG84"/>
      <c r="NXH84"/>
      <c r="NXI84"/>
      <c r="NXJ84"/>
      <c r="NXK84"/>
      <c r="NXL84"/>
      <c r="NXM84"/>
      <c r="NXN84"/>
      <c r="NXO84"/>
      <c r="NXP84"/>
      <c r="NXQ84"/>
      <c r="NXR84"/>
      <c r="NXS84"/>
      <c r="NXT84"/>
      <c r="NXU84"/>
      <c r="NXV84"/>
      <c r="NXW84"/>
      <c r="NXX84"/>
      <c r="NXY84"/>
      <c r="NXZ84"/>
      <c r="NYA84"/>
      <c r="NYB84"/>
      <c r="NYC84"/>
      <c r="NYD84"/>
      <c r="NYE84"/>
      <c r="NYF84"/>
      <c r="NYG84"/>
      <c r="NYH84"/>
      <c r="NYI84"/>
      <c r="NYJ84"/>
      <c r="NYK84"/>
      <c r="NYL84"/>
      <c r="NYM84"/>
      <c r="NYN84"/>
      <c r="NYO84"/>
      <c r="NYP84"/>
      <c r="NYQ84"/>
      <c r="NYR84"/>
      <c r="NYS84"/>
      <c r="NYT84"/>
      <c r="NYU84"/>
      <c r="NYV84"/>
      <c r="NYW84"/>
      <c r="NYX84"/>
      <c r="NYY84"/>
      <c r="NYZ84"/>
      <c r="NZA84"/>
      <c r="NZB84"/>
      <c r="NZC84"/>
      <c r="NZD84"/>
      <c r="NZE84"/>
      <c r="NZF84"/>
      <c r="NZG84"/>
      <c r="NZH84"/>
      <c r="NZI84"/>
      <c r="NZJ84"/>
      <c r="NZK84"/>
      <c r="NZL84"/>
      <c r="NZM84"/>
      <c r="NZN84"/>
      <c r="NZO84"/>
      <c r="NZP84"/>
      <c r="NZQ84"/>
      <c r="NZR84"/>
      <c r="NZS84"/>
      <c r="NZT84"/>
      <c r="NZU84"/>
      <c r="NZV84"/>
      <c r="NZW84"/>
      <c r="NZX84"/>
      <c r="NZY84"/>
      <c r="NZZ84"/>
      <c r="OAA84"/>
      <c r="OAB84"/>
      <c r="OAC84"/>
      <c r="OAD84"/>
      <c r="OAE84"/>
      <c r="OAF84"/>
      <c r="OAG84"/>
      <c r="OAH84"/>
      <c r="OAI84"/>
      <c r="OAJ84"/>
      <c r="OAK84"/>
      <c r="OAL84"/>
      <c r="OAM84"/>
      <c r="OAN84"/>
      <c r="OAO84"/>
      <c r="OAP84"/>
      <c r="OAQ84"/>
      <c r="OAR84"/>
      <c r="OAS84"/>
      <c r="OAT84"/>
      <c r="OAU84"/>
      <c r="OAV84"/>
      <c r="OAW84"/>
      <c r="OAX84"/>
      <c r="OAY84"/>
      <c r="OAZ84"/>
      <c r="OBA84"/>
      <c r="OBB84"/>
      <c r="OBC84"/>
      <c r="OBD84"/>
      <c r="OBE84"/>
      <c r="OBF84"/>
      <c r="OBG84"/>
      <c r="OBH84"/>
      <c r="OBI84"/>
      <c r="OBJ84"/>
      <c r="OBK84"/>
      <c r="OBL84"/>
      <c r="OBM84"/>
      <c r="OBN84"/>
      <c r="OBO84"/>
      <c r="OBP84"/>
      <c r="OBQ84"/>
      <c r="OBR84"/>
      <c r="OBS84"/>
      <c r="OBT84"/>
      <c r="OBU84"/>
      <c r="OBV84"/>
      <c r="OBW84"/>
      <c r="OBX84"/>
      <c r="OBY84"/>
      <c r="OBZ84"/>
      <c r="OCA84"/>
      <c r="OCB84"/>
      <c r="OCC84"/>
      <c r="OCD84"/>
      <c r="OCE84"/>
      <c r="OCF84"/>
      <c r="OCG84"/>
      <c r="OCH84"/>
      <c r="OCI84"/>
      <c r="OCJ84"/>
      <c r="OCK84"/>
      <c r="OCL84"/>
      <c r="OCM84"/>
      <c r="OCN84"/>
      <c r="OCO84"/>
      <c r="OCP84"/>
      <c r="OCQ84"/>
      <c r="OCR84"/>
      <c r="OCS84"/>
      <c r="OCT84"/>
      <c r="OCU84"/>
      <c r="OCV84"/>
      <c r="OCW84"/>
      <c r="OCX84"/>
      <c r="OCY84"/>
      <c r="OCZ84"/>
      <c r="ODA84"/>
      <c r="ODB84"/>
      <c r="ODC84"/>
      <c r="ODD84"/>
      <c r="ODE84"/>
      <c r="ODF84"/>
      <c r="ODG84"/>
      <c r="ODH84"/>
      <c r="ODI84"/>
      <c r="ODJ84"/>
      <c r="ODK84"/>
      <c r="ODL84"/>
      <c r="ODM84"/>
      <c r="ODN84"/>
      <c r="ODO84"/>
      <c r="ODP84"/>
      <c r="ODQ84"/>
      <c r="ODR84"/>
      <c r="ODS84"/>
      <c r="ODT84"/>
      <c r="ODU84"/>
      <c r="ODV84"/>
      <c r="ODW84"/>
      <c r="ODX84"/>
      <c r="ODY84"/>
      <c r="ODZ84"/>
      <c r="OEA84"/>
      <c r="OEB84"/>
      <c r="OEC84"/>
      <c r="OED84"/>
      <c r="OEE84"/>
      <c r="OEF84"/>
      <c r="OEG84"/>
      <c r="OEH84"/>
      <c r="OEI84"/>
      <c r="OEJ84"/>
      <c r="OEK84"/>
      <c r="OEL84"/>
      <c r="OEM84"/>
      <c r="OEN84"/>
      <c r="OEO84"/>
      <c r="OEP84"/>
      <c r="OEQ84"/>
      <c r="OER84"/>
      <c r="OES84"/>
      <c r="OET84"/>
      <c r="OEU84"/>
      <c r="OEV84"/>
      <c r="OEW84"/>
      <c r="OEX84"/>
      <c r="OEY84"/>
      <c r="OEZ84"/>
      <c r="OFA84"/>
      <c r="OFB84"/>
      <c r="OFC84"/>
      <c r="OFD84"/>
      <c r="OFE84"/>
      <c r="OFF84"/>
      <c r="OFG84"/>
      <c r="OFH84"/>
      <c r="OFI84"/>
      <c r="OFJ84"/>
      <c r="OFK84"/>
      <c r="OFL84"/>
      <c r="OFM84"/>
      <c r="OFN84"/>
      <c r="OFO84"/>
      <c r="OFP84"/>
      <c r="OFQ84"/>
      <c r="OFR84"/>
      <c r="OFS84"/>
      <c r="OFT84"/>
      <c r="OFU84"/>
      <c r="OFV84"/>
      <c r="OFW84"/>
      <c r="OFX84"/>
      <c r="OFY84"/>
      <c r="OFZ84"/>
      <c r="OGA84"/>
      <c r="OGB84"/>
      <c r="OGC84"/>
      <c r="OGD84"/>
      <c r="OGE84"/>
      <c r="OGF84"/>
      <c r="OGG84"/>
      <c r="OGH84"/>
      <c r="OGI84"/>
      <c r="OGJ84"/>
      <c r="OGK84"/>
      <c r="OGL84"/>
      <c r="OGM84"/>
      <c r="OGN84"/>
      <c r="OGO84"/>
      <c r="OGP84"/>
      <c r="OGQ84"/>
      <c r="OGR84"/>
      <c r="OGS84"/>
      <c r="OGT84"/>
      <c r="OGU84"/>
      <c r="OGV84"/>
      <c r="OGW84"/>
      <c r="OGX84"/>
      <c r="OGY84"/>
      <c r="OGZ84"/>
      <c r="OHA84"/>
      <c r="OHB84"/>
      <c r="OHC84"/>
      <c r="OHD84"/>
      <c r="OHE84"/>
      <c r="OHF84"/>
      <c r="OHG84"/>
      <c r="OHH84"/>
      <c r="OHI84"/>
      <c r="OHJ84"/>
      <c r="OHK84"/>
      <c r="OHL84"/>
      <c r="OHM84"/>
      <c r="OHN84"/>
      <c r="OHO84"/>
      <c r="OHP84"/>
      <c r="OHQ84"/>
      <c r="OHR84"/>
      <c r="OHS84"/>
      <c r="OHT84"/>
      <c r="OHU84"/>
      <c r="OHV84"/>
      <c r="OHW84"/>
      <c r="OHX84"/>
      <c r="OHY84"/>
      <c r="OHZ84"/>
      <c r="OIA84"/>
      <c r="OIB84"/>
      <c r="OIC84"/>
      <c r="OID84"/>
      <c r="OIE84"/>
      <c r="OIF84"/>
      <c r="OIG84"/>
      <c r="OIH84"/>
      <c r="OII84"/>
      <c r="OIJ84"/>
      <c r="OIK84"/>
      <c r="OIL84"/>
      <c r="OIM84"/>
      <c r="OIN84"/>
      <c r="OIO84"/>
      <c r="OIP84"/>
      <c r="OIQ84"/>
      <c r="OIR84"/>
      <c r="OIS84"/>
      <c r="OIT84"/>
      <c r="OIU84"/>
      <c r="OIV84"/>
      <c r="OIW84"/>
      <c r="OIX84"/>
      <c r="OIY84"/>
      <c r="OIZ84"/>
      <c r="OJA84"/>
      <c r="OJB84"/>
      <c r="OJC84"/>
      <c r="OJD84"/>
      <c r="OJE84"/>
      <c r="OJF84"/>
      <c r="OJG84"/>
      <c r="OJH84"/>
      <c r="OJI84"/>
      <c r="OJJ84"/>
      <c r="OJK84"/>
      <c r="OJL84"/>
      <c r="OJM84"/>
      <c r="OJN84"/>
      <c r="OJO84"/>
      <c r="OJP84"/>
      <c r="OJQ84"/>
      <c r="OJR84"/>
      <c r="OJS84"/>
      <c r="OJT84"/>
      <c r="OJU84"/>
      <c r="OJV84"/>
      <c r="OJW84"/>
      <c r="OJX84"/>
      <c r="OJY84"/>
      <c r="OJZ84"/>
      <c r="OKA84"/>
      <c r="OKB84"/>
      <c r="OKC84"/>
      <c r="OKD84"/>
      <c r="OKE84"/>
      <c r="OKF84"/>
      <c r="OKG84"/>
      <c r="OKH84"/>
      <c r="OKI84"/>
      <c r="OKJ84"/>
      <c r="OKK84"/>
      <c r="OKL84"/>
      <c r="OKM84"/>
      <c r="OKN84"/>
      <c r="OKO84"/>
      <c r="OKP84"/>
      <c r="OKQ84"/>
      <c r="OKR84"/>
      <c r="OKS84"/>
      <c r="OKT84"/>
      <c r="OKU84"/>
      <c r="OKV84"/>
      <c r="OKW84"/>
      <c r="OKX84"/>
      <c r="OKY84"/>
      <c r="OKZ84"/>
      <c r="OLA84"/>
      <c r="OLB84"/>
      <c r="OLC84"/>
      <c r="OLD84"/>
      <c r="OLE84"/>
      <c r="OLF84"/>
      <c r="OLG84"/>
      <c r="OLH84"/>
      <c r="OLI84"/>
      <c r="OLJ84"/>
      <c r="OLK84"/>
      <c r="OLL84"/>
      <c r="OLM84"/>
      <c r="OLN84"/>
      <c r="OLO84"/>
      <c r="OLP84"/>
      <c r="OLQ84"/>
      <c r="OLR84"/>
      <c r="OLS84"/>
      <c r="OLT84"/>
      <c r="OLU84"/>
      <c r="OLV84"/>
      <c r="OLW84"/>
      <c r="OLX84"/>
      <c r="OLY84"/>
      <c r="OLZ84"/>
      <c r="OMA84"/>
      <c r="OMB84"/>
      <c r="OMC84"/>
      <c r="OMD84"/>
      <c r="OME84"/>
      <c r="OMF84"/>
      <c r="OMG84"/>
      <c r="OMH84"/>
      <c r="OMI84"/>
      <c r="OMJ84"/>
      <c r="OMK84"/>
      <c r="OML84"/>
      <c r="OMM84"/>
      <c r="OMN84"/>
      <c r="OMO84"/>
      <c r="OMP84"/>
      <c r="OMQ84"/>
      <c r="OMR84"/>
      <c r="OMS84"/>
      <c r="OMT84"/>
      <c r="OMU84"/>
      <c r="OMV84"/>
      <c r="OMW84"/>
      <c r="OMX84"/>
      <c r="OMY84"/>
      <c r="OMZ84"/>
      <c r="ONA84"/>
      <c r="ONB84"/>
      <c r="ONC84"/>
      <c r="OND84"/>
      <c r="ONE84"/>
      <c r="ONF84"/>
      <c r="ONG84"/>
      <c r="ONH84"/>
      <c r="ONI84"/>
      <c r="ONJ84"/>
      <c r="ONK84"/>
      <c r="ONL84"/>
      <c r="ONM84"/>
      <c r="ONN84"/>
      <c r="ONO84"/>
      <c r="ONP84"/>
      <c r="ONQ84"/>
      <c r="ONR84"/>
      <c r="ONS84"/>
      <c r="ONT84"/>
      <c r="ONU84"/>
      <c r="ONV84"/>
      <c r="ONW84"/>
      <c r="ONX84"/>
      <c r="ONY84"/>
      <c r="ONZ84"/>
      <c r="OOA84"/>
      <c r="OOB84"/>
      <c r="OOC84"/>
      <c r="OOD84"/>
      <c r="OOE84"/>
      <c r="OOF84"/>
      <c r="OOG84"/>
      <c r="OOH84"/>
      <c r="OOI84"/>
      <c r="OOJ84"/>
      <c r="OOK84"/>
      <c r="OOL84"/>
      <c r="OOM84"/>
      <c r="OON84"/>
      <c r="OOO84"/>
      <c r="OOP84"/>
      <c r="OOQ84"/>
      <c r="OOR84"/>
      <c r="OOS84"/>
      <c r="OOT84"/>
      <c r="OOU84"/>
      <c r="OOV84"/>
      <c r="OOW84"/>
      <c r="OOX84"/>
      <c r="OOY84"/>
      <c r="OOZ84"/>
      <c r="OPA84"/>
      <c r="OPB84"/>
      <c r="OPC84"/>
      <c r="OPD84"/>
      <c r="OPE84"/>
      <c r="OPF84"/>
      <c r="OPG84"/>
      <c r="OPH84"/>
      <c r="OPI84"/>
      <c r="OPJ84"/>
      <c r="OPK84"/>
      <c r="OPL84"/>
      <c r="OPM84"/>
      <c r="OPN84"/>
      <c r="OPO84"/>
      <c r="OPP84"/>
      <c r="OPQ84"/>
      <c r="OPR84"/>
      <c r="OPS84"/>
      <c r="OPT84"/>
      <c r="OPU84"/>
      <c r="OPV84"/>
      <c r="OPW84"/>
      <c r="OPX84"/>
      <c r="OPY84"/>
      <c r="OPZ84"/>
      <c r="OQA84"/>
      <c r="OQB84"/>
      <c r="OQC84"/>
      <c r="OQD84"/>
      <c r="OQE84"/>
      <c r="OQF84"/>
      <c r="OQG84"/>
      <c r="OQH84"/>
      <c r="OQI84"/>
      <c r="OQJ84"/>
      <c r="OQK84"/>
      <c r="OQL84"/>
      <c r="OQM84"/>
      <c r="OQN84"/>
      <c r="OQO84"/>
      <c r="OQP84"/>
      <c r="OQQ84"/>
      <c r="OQR84"/>
      <c r="OQS84"/>
      <c r="OQT84"/>
      <c r="OQU84"/>
      <c r="OQV84"/>
      <c r="OQW84"/>
      <c r="OQX84"/>
      <c r="OQY84"/>
      <c r="OQZ84"/>
      <c r="ORA84"/>
      <c r="ORB84"/>
      <c r="ORC84"/>
      <c r="ORD84"/>
      <c r="ORE84"/>
      <c r="ORF84"/>
      <c r="ORG84"/>
      <c r="ORH84"/>
      <c r="ORI84"/>
      <c r="ORJ84"/>
      <c r="ORK84"/>
      <c r="ORL84"/>
      <c r="ORM84"/>
      <c r="ORN84"/>
      <c r="ORO84"/>
      <c r="ORP84"/>
      <c r="ORQ84"/>
      <c r="ORR84"/>
      <c r="ORS84"/>
      <c r="ORT84"/>
      <c r="ORU84"/>
      <c r="ORV84"/>
      <c r="ORW84"/>
      <c r="ORX84"/>
      <c r="ORY84"/>
      <c r="ORZ84"/>
      <c r="OSA84"/>
      <c r="OSB84"/>
      <c r="OSC84"/>
      <c r="OSD84"/>
      <c r="OSE84"/>
      <c r="OSF84"/>
      <c r="OSG84"/>
      <c r="OSH84"/>
      <c r="OSI84"/>
      <c r="OSJ84"/>
      <c r="OSK84"/>
      <c r="OSL84"/>
      <c r="OSM84"/>
      <c r="OSN84"/>
      <c r="OSO84"/>
      <c r="OSP84"/>
      <c r="OSQ84"/>
      <c r="OSR84"/>
      <c r="OSS84"/>
      <c r="OST84"/>
      <c r="OSU84"/>
      <c r="OSV84"/>
      <c r="OSW84"/>
      <c r="OSX84"/>
      <c r="OSY84"/>
      <c r="OSZ84"/>
      <c r="OTA84"/>
      <c r="OTB84"/>
      <c r="OTC84"/>
      <c r="OTD84"/>
      <c r="OTE84"/>
      <c r="OTF84"/>
      <c r="OTG84"/>
      <c r="OTH84"/>
      <c r="OTI84"/>
      <c r="OTJ84"/>
      <c r="OTK84"/>
      <c r="OTL84"/>
      <c r="OTM84"/>
      <c r="OTN84"/>
      <c r="OTO84"/>
      <c r="OTP84"/>
      <c r="OTQ84"/>
      <c r="OTR84"/>
      <c r="OTS84"/>
      <c r="OTT84"/>
      <c r="OTU84"/>
      <c r="OTV84"/>
      <c r="OTW84"/>
      <c r="OTX84"/>
      <c r="OTY84"/>
      <c r="OTZ84"/>
      <c r="OUA84"/>
      <c r="OUB84"/>
      <c r="OUC84"/>
      <c r="OUD84"/>
      <c r="OUE84"/>
      <c r="OUF84"/>
      <c r="OUG84"/>
      <c r="OUH84"/>
      <c r="OUI84"/>
      <c r="OUJ84"/>
      <c r="OUK84"/>
      <c r="OUL84"/>
      <c r="OUM84"/>
      <c r="OUN84"/>
      <c r="OUO84"/>
      <c r="OUP84"/>
      <c r="OUQ84"/>
      <c r="OUR84"/>
      <c r="OUS84"/>
      <c r="OUT84"/>
      <c r="OUU84"/>
      <c r="OUV84"/>
      <c r="OUW84"/>
      <c r="OUX84"/>
      <c r="OUY84"/>
      <c r="OUZ84"/>
      <c r="OVA84"/>
      <c r="OVB84"/>
      <c r="OVC84"/>
      <c r="OVD84"/>
      <c r="OVE84"/>
      <c r="OVF84"/>
      <c r="OVG84"/>
      <c r="OVH84"/>
      <c r="OVI84"/>
      <c r="OVJ84"/>
      <c r="OVK84"/>
      <c r="OVL84"/>
      <c r="OVM84"/>
      <c r="OVN84"/>
      <c r="OVO84"/>
      <c r="OVP84"/>
      <c r="OVQ84"/>
      <c r="OVR84"/>
      <c r="OVS84"/>
      <c r="OVT84"/>
      <c r="OVU84"/>
      <c r="OVV84"/>
      <c r="OVW84"/>
      <c r="OVX84"/>
      <c r="OVY84"/>
      <c r="OVZ84"/>
      <c r="OWA84"/>
      <c r="OWB84"/>
      <c r="OWC84"/>
      <c r="OWD84"/>
      <c r="OWE84"/>
      <c r="OWF84"/>
      <c r="OWG84"/>
      <c r="OWH84"/>
      <c r="OWI84"/>
      <c r="OWJ84"/>
      <c r="OWK84"/>
      <c r="OWL84"/>
      <c r="OWM84"/>
      <c r="OWN84"/>
      <c r="OWO84"/>
      <c r="OWP84"/>
      <c r="OWQ84"/>
      <c r="OWR84"/>
      <c r="OWS84"/>
      <c r="OWT84"/>
      <c r="OWU84"/>
      <c r="OWV84"/>
      <c r="OWW84"/>
      <c r="OWX84"/>
      <c r="OWY84"/>
      <c r="OWZ84"/>
      <c r="OXA84"/>
      <c r="OXB84"/>
      <c r="OXC84"/>
      <c r="OXD84"/>
      <c r="OXE84"/>
      <c r="OXF84"/>
      <c r="OXG84"/>
      <c r="OXH84"/>
      <c r="OXI84"/>
      <c r="OXJ84"/>
      <c r="OXK84"/>
      <c r="OXL84"/>
      <c r="OXM84"/>
      <c r="OXN84"/>
      <c r="OXO84"/>
      <c r="OXP84"/>
      <c r="OXQ84"/>
      <c r="OXR84"/>
      <c r="OXS84"/>
      <c r="OXT84"/>
      <c r="OXU84"/>
      <c r="OXV84"/>
      <c r="OXW84"/>
      <c r="OXX84"/>
      <c r="OXY84"/>
      <c r="OXZ84"/>
      <c r="OYA84"/>
      <c r="OYB84"/>
      <c r="OYC84"/>
      <c r="OYD84"/>
      <c r="OYE84"/>
      <c r="OYF84"/>
      <c r="OYG84"/>
      <c r="OYH84"/>
      <c r="OYI84"/>
      <c r="OYJ84"/>
      <c r="OYK84"/>
      <c r="OYL84"/>
      <c r="OYM84"/>
      <c r="OYN84"/>
      <c r="OYO84"/>
      <c r="OYP84"/>
      <c r="OYQ84"/>
      <c r="OYR84"/>
      <c r="OYS84"/>
      <c r="OYT84"/>
      <c r="OYU84"/>
      <c r="OYV84"/>
      <c r="OYW84"/>
      <c r="OYX84"/>
      <c r="OYY84"/>
      <c r="OYZ84"/>
      <c r="OZA84"/>
      <c r="OZB84"/>
      <c r="OZC84"/>
      <c r="OZD84"/>
      <c r="OZE84"/>
      <c r="OZF84"/>
      <c r="OZG84"/>
      <c r="OZH84"/>
      <c r="OZI84"/>
      <c r="OZJ84"/>
      <c r="OZK84"/>
      <c r="OZL84"/>
      <c r="OZM84"/>
      <c r="OZN84"/>
      <c r="OZO84"/>
      <c r="OZP84"/>
      <c r="OZQ84"/>
      <c r="OZR84"/>
      <c r="OZS84"/>
      <c r="OZT84"/>
      <c r="OZU84"/>
      <c r="OZV84"/>
      <c r="OZW84"/>
      <c r="OZX84"/>
      <c r="OZY84"/>
      <c r="OZZ84"/>
      <c r="PAA84"/>
      <c r="PAB84"/>
      <c r="PAC84"/>
      <c r="PAD84"/>
      <c r="PAE84"/>
      <c r="PAF84"/>
      <c r="PAG84"/>
      <c r="PAH84"/>
      <c r="PAI84"/>
      <c r="PAJ84"/>
      <c r="PAK84"/>
      <c r="PAL84"/>
      <c r="PAM84"/>
      <c r="PAN84"/>
      <c r="PAO84"/>
      <c r="PAP84"/>
      <c r="PAQ84"/>
      <c r="PAR84"/>
      <c r="PAS84"/>
      <c r="PAT84"/>
      <c r="PAU84"/>
      <c r="PAV84"/>
      <c r="PAW84"/>
      <c r="PAX84"/>
      <c r="PAY84"/>
      <c r="PAZ84"/>
      <c r="PBA84"/>
      <c r="PBB84"/>
      <c r="PBC84"/>
      <c r="PBD84"/>
      <c r="PBE84"/>
      <c r="PBF84"/>
      <c r="PBG84"/>
      <c r="PBH84"/>
      <c r="PBI84"/>
      <c r="PBJ84"/>
      <c r="PBK84"/>
      <c r="PBL84"/>
      <c r="PBM84"/>
      <c r="PBN84"/>
      <c r="PBO84"/>
      <c r="PBP84"/>
      <c r="PBQ84"/>
      <c r="PBR84"/>
      <c r="PBS84"/>
      <c r="PBT84"/>
      <c r="PBU84"/>
      <c r="PBV84"/>
      <c r="PBW84"/>
      <c r="PBX84"/>
      <c r="PBY84"/>
      <c r="PBZ84"/>
      <c r="PCA84"/>
      <c r="PCB84"/>
      <c r="PCC84"/>
      <c r="PCD84"/>
      <c r="PCE84"/>
      <c r="PCF84"/>
      <c r="PCG84"/>
      <c r="PCH84"/>
      <c r="PCI84"/>
      <c r="PCJ84"/>
      <c r="PCK84"/>
      <c r="PCL84"/>
      <c r="PCM84"/>
      <c r="PCN84"/>
      <c r="PCO84"/>
      <c r="PCP84"/>
      <c r="PCQ84"/>
      <c r="PCR84"/>
      <c r="PCS84"/>
      <c r="PCT84"/>
      <c r="PCU84"/>
      <c r="PCV84"/>
      <c r="PCW84"/>
      <c r="PCX84"/>
      <c r="PCY84"/>
      <c r="PCZ84"/>
      <c r="PDA84"/>
      <c r="PDB84"/>
      <c r="PDC84"/>
      <c r="PDD84"/>
      <c r="PDE84"/>
      <c r="PDF84"/>
      <c r="PDG84"/>
      <c r="PDH84"/>
      <c r="PDI84"/>
      <c r="PDJ84"/>
      <c r="PDK84"/>
      <c r="PDL84"/>
      <c r="PDM84"/>
      <c r="PDN84"/>
      <c r="PDO84"/>
      <c r="PDP84"/>
      <c r="PDQ84"/>
      <c r="PDR84"/>
      <c r="PDS84"/>
      <c r="PDT84"/>
      <c r="PDU84"/>
      <c r="PDV84"/>
      <c r="PDW84"/>
      <c r="PDX84"/>
      <c r="PDY84"/>
      <c r="PDZ84"/>
      <c r="PEA84"/>
      <c r="PEB84"/>
      <c r="PEC84"/>
      <c r="PED84"/>
      <c r="PEE84"/>
      <c r="PEF84"/>
      <c r="PEG84"/>
      <c r="PEH84"/>
      <c r="PEI84"/>
      <c r="PEJ84"/>
      <c r="PEK84"/>
      <c r="PEL84"/>
      <c r="PEM84"/>
      <c r="PEN84"/>
      <c r="PEO84"/>
      <c r="PEP84"/>
      <c r="PEQ84"/>
      <c r="PER84"/>
      <c r="PES84"/>
      <c r="PET84"/>
      <c r="PEU84"/>
      <c r="PEV84"/>
      <c r="PEW84"/>
      <c r="PEX84"/>
      <c r="PEY84"/>
      <c r="PEZ84"/>
      <c r="PFA84"/>
      <c r="PFB84"/>
      <c r="PFC84"/>
      <c r="PFD84"/>
      <c r="PFE84"/>
      <c r="PFF84"/>
      <c r="PFG84"/>
      <c r="PFH84"/>
      <c r="PFI84"/>
      <c r="PFJ84"/>
      <c r="PFK84"/>
      <c r="PFL84"/>
      <c r="PFM84"/>
      <c r="PFN84"/>
      <c r="PFO84"/>
      <c r="PFP84"/>
      <c r="PFQ84"/>
      <c r="PFR84"/>
      <c r="PFS84"/>
      <c r="PFT84"/>
      <c r="PFU84"/>
      <c r="PFV84"/>
      <c r="PFW84"/>
      <c r="PFX84"/>
      <c r="PFY84"/>
      <c r="PFZ84"/>
      <c r="PGA84"/>
      <c r="PGB84"/>
      <c r="PGC84"/>
      <c r="PGD84"/>
      <c r="PGE84"/>
      <c r="PGF84"/>
      <c r="PGG84"/>
      <c r="PGH84"/>
      <c r="PGI84"/>
      <c r="PGJ84"/>
      <c r="PGK84"/>
      <c r="PGL84"/>
      <c r="PGM84"/>
      <c r="PGN84"/>
      <c r="PGO84"/>
      <c r="PGP84"/>
      <c r="PGQ84"/>
      <c r="PGR84"/>
      <c r="PGS84"/>
      <c r="PGT84"/>
      <c r="PGU84"/>
      <c r="PGV84"/>
      <c r="PGW84"/>
      <c r="PGX84"/>
      <c r="PGY84"/>
      <c r="PGZ84"/>
      <c r="PHA84"/>
      <c r="PHB84"/>
      <c r="PHC84"/>
      <c r="PHD84"/>
      <c r="PHE84"/>
      <c r="PHF84"/>
      <c r="PHG84"/>
      <c r="PHH84"/>
      <c r="PHI84"/>
      <c r="PHJ84"/>
      <c r="PHK84"/>
      <c r="PHL84"/>
      <c r="PHM84"/>
      <c r="PHN84"/>
      <c r="PHO84"/>
      <c r="PHP84"/>
      <c r="PHQ84"/>
      <c r="PHR84"/>
      <c r="PHS84"/>
      <c r="PHT84"/>
      <c r="PHU84"/>
      <c r="PHV84"/>
      <c r="PHW84"/>
      <c r="PHX84"/>
      <c r="PHY84"/>
      <c r="PHZ84"/>
      <c r="PIA84"/>
      <c r="PIB84"/>
      <c r="PIC84"/>
      <c r="PID84"/>
      <c r="PIE84"/>
      <c r="PIF84"/>
      <c r="PIG84"/>
      <c r="PIH84"/>
      <c r="PII84"/>
      <c r="PIJ84"/>
      <c r="PIK84"/>
      <c r="PIL84"/>
      <c r="PIM84"/>
      <c r="PIN84"/>
      <c r="PIO84"/>
      <c r="PIP84"/>
      <c r="PIQ84"/>
      <c r="PIR84"/>
      <c r="PIS84"/>
      <c r="PIT84"/>
      <c r="PIU84"/>
      <c r="PIV84"/>
      <c r="PIW84"/>
      <c r="PIX84"/>
      <c r="PIY84"/>
      <c r="PIZ84"/>
      <c r="PJA84"/>
      <c r="PJB84"/>
      <c r="PJC84"/>
      <c r="PJD84"/>
      <c r="PJE84"/>
      <c r="PJF84"/>
      <c r="PJG84"/>
      <c r="PJH84"/>
      <c r="PJI84"/>
      <c r="PJJ84"/>
      <c r="PJK84"/>
      <c r="PJL84"/>
      <c r="PJM84"/>
      <c r="PJN84"/>
      <c r="PJO84"/>
      <c r="PJP84"/>
      <c r="PJQ84"/>
      <c r="PJR84"/>
      <c r="PJS84"/>
      <c r="PJT84"/>
      <c r="PJU84"/>
      <c r="PJV84"/>
      <c r="PJW84"/>
      <c r="PJX84"/>
      <c r="PJY84"/>
      <c r="PJZ84"/>
      <c r="PKA84"/>
      <c r="PKB84"/>
      <c r="PKC84"/>
      <c r="PKD84"/>
      <c r="PKE84"/>
      <c r="PKF84"/>
      <c r="PKG84"/>
      <c r="PKH84"/>
      <c r="PKI84"/>
      <c r="PKJ84"/>
      <c r="PKK84"/>
      <c r="PKL84"/>
      <c r="PKM84"/>
      <c r="PKN84"/>
      <c r="PKO84"/>
      <c r="PKP84"/>
      <c r="PKQ84"/>
      <c r="PKR84"/>
      <c r="PKS84"/>
      <c r="PKT84"/>
      <c r="PKU84"/>
      <c r="PKV84"/>
      <c r="PKW84"/>
      <c r="PKX84"/>
      <c r="PKY84"/>
      <c r="PKZ84"/>
      <c r="PLA84"/>
      <c r="PLB84"/>
      <c r="PLC84"/>
      <c r="PLD84"/>
      <c r="PLE84"/>
      <c r="PLF84"/>
      <c r="PLG84"/>
      <c r="PLH84"/>
      <c r="PLI84"/>
      <c r="PLJ84"/>
      <c r="PLK84"/>
      <c r="PLL84"/>
      <c r="PLM84"/>
      <c r="PLN84"/>
      <c r="PLO84"/>
      <c r="PLP84"/>
      <c r="PLQ84"/>
      <c r="PLR84"/>
      <c r="PLS84"/>
      <c r="PLT84"/>
      <c r="PLU84"/>
      <c r="PLV84"/>
      <c r="PLW84"/>
      <c r="PLX84"/>
      <c r="PLY84"/>
      <c r="PLZ84"/>
      <c r="PMA84"/>
      <c r="PMB84"/>
      <c r="PMC84"/>
      <c r="PMD84"/>
      <c r="PME84"/>
      <c r="PMF84"/>
      <c r="PMG84"/>
      <c r="PMH84"/>
      <c r="PMI84"/>
      <c r="PMJ84"/>
      <c r="PMK84"/>
      <c r="PML84"/>
      <c r="PMM84"/>
      <c r="PMN84"/>
      <c r="PMO84"/>
      <c r="PMP84"/>
      <c r="PMQ84"/>
      <c r="PMR84"/>
      <c r="PMS84"/>
      <c r="PMT84"/>
      <c r="PMU84"/>
      <c r="PMV84"/>
      <c r="PMW84"/>
      <c r="PMX84"/>
      <c r="PMY84"/>
      <c r="PMZ84"/>
      <c r="PNA84"/>
      <c r="PNB84"/>
      <c r="PNC84"/>
      <c r="PND84"/>
      <c r="PNE84"/>
      <c r="PNF84"/>
      <c r="PNG84"/>
      <c r="PNH84"/>
      <c r="PNI84"/>
      <c r="PNJ84"/>
      <c r="PNK84"/>
      <c r="PNL84"/>
      <c r="PNM84"/>
      <c r="PNN84"/>
      <c r="PNO84"/>
      <c r="PNP84"/>
      <c r="PNQ84"/>
      <c r="PNR84"/>
      <c r="PNS84"/>
      <c r="PNT84"/>
      <c r="PNU84"/>
      <c r="PNV84"/>
      <c r="PNW84"/>
      <c r="PNX84"/>
      <c r="PNY84"/>
      <c r="PNZ84"/>
      <c r="POA84"/>
      <c r="POB84"/>
      <c r="POC84"/>
      <c r="POD84"/>
      <c r="POE84"/>
      <c r="POF84"/>
      <c r="POG84"/>
      <c r="POH84"/>
      <c r="POI84"/>
      <c r="POJ84"/>
      <c r="POK84"/>
      <c r="POL84"/>
      <c r="POM84"/>
      <c r="PON84"/>
      <c r="POO84"/>
      <c r="POP84"/>
      <c r="POQ84"/>
      <c r="POR84"/>
      <c r="POS84"/>
      <c r="POT84"/>
      <c r="POU84"/>
      <c r="POV84"/>
      <c r="POW84"/>
      <c r="POX84"/>
      <c r="POY84"/>
      <c r="POZ84"/>
      <c r="PPA84"/>
      <c r="PPB84"/>
      <c r="PPC84"/>
      <c r="PPD84"/>
      <c r="PPE84"/>
      <c r="PPF84"/>
      <c r="PPG84"/>
      <c r="PPH84"/>
      <c r="PPI84"/>
      <c r="PPJ84"/>
      <c r="PPK84"/>
      <c r="PPL84"/>
      <c r="PPM84"/>
      <c r="PPN84"/>
      <c r="PPO84"/>
      <c r="PPP84"/>
      <c r="PPQ84"/>
      <c r="PPR84"/>
      <c r="PPS84"/>
      <c r="PPT84"/>
      <c r="PPU84"/>
      <c r="PPV84"/>
      <c r="PPW84"/>
      <c r="PPX84"/>
      <c r="PPY84"/>
      <c r="PPZ84"/>
      <c r="PQA84"/>
      <c r="PQB84"/>
      <c r="PQC84"/>
      <c r="PQD84"/>
      <c r="PQE84"/>
      <c r="PQF84"/>
      <c r="PQG84"/>
      <c r="PQH84"/>
      <c r="PQI84"/>
      <c r="PQJ84"/>
      <c r="PQK84"/>
      <c r="PQL84"/>
      <c r="PQM84"/>
      <c r="PQN84"/>
      <c r="PQO84"/>
      <c r="PQP84"/>
      <c r="PQQ84"/>
      <c r="PQR84"/>
      <c r="PQS84"/>
      <c r="PQT84"/>
      <c r="PQU84"/>
      <c r="PQV84"/>
      <c r="PQW84"/>
      <c r="PQX84"/>
      <c r="PQY84"/>
      <c r="PQZ84"/>
      <c r="PRA84"/>
      <c r="PRB84"/>
      <c r="PRC84"/>
      <c r="PRD84"/>
      <c r="PRE84"/>
      <c r="PRF84"/>
      <c r="PRG84"/>
      <c r="PRH84"/>
      <c r="PRI84"/>
      <c r="PRJ84"/>
      <c r="PRK84"/>
      <c r="PRL84"/>
      <c r="PRM84"/>
      <c r="PRN84"/>
      <c r="PRO84"/>
      <c r="PRP84"/>
      <c r="PRQ84"/>
      <c r="PRR84"/>
      <c r="PRS84"/>
      <c r="PRT84"/>
      <c r="PRU84"/>
      <c r="PRV84"/>
      <c r="PRW84"/>
      <c r="PRX84"/>
      <c r="PRY84"/>
      <c r="PRZ84"/>
      <c r="PSA84"/>
      <c r="PSB84"/>
      <c r="PSC84"/>
      <c r="PSD84"/>
      <c r="PSE84"/>
      <c r="PSF84"/>
      <c r="PSG84"/>
      <c r="PSH84"/>
      <c r="PSI84"/>
      <c r="PSJ84"/>
      <c r="PSK84"/>
      <c r="PSL84"/>
      <c r="PSM84"/>
      <c r="PSN84"/>
      <c r="PSO84"/>
      <c r="PSP84"/>
      <c r="PSQ84"/>
      <c r="PSR84"/>
      <c r="PSS84"/>
      <c r="PST84"/>
      <c r="PSU84"/>
      <c r="PSV84"/>
      <c r="PSW84"/>
      <c r="PSX84"/>
      <c r="PSY84"/>
      <c r="PSZ84"/>
      <c r="PTA84"/>
      <c r="PTB84"/>
      <c r="PTC84"/>
      <c r="PTD84"/>
      <c r="PTE84"/>
      <c r="PTF84"/>
      <c r="PTG84"/>
      <c r="PTH84"/>
      <c r="PTI84"/>
      <c r="PTJ84"/>
      <c r="PTK84"/>
      <c r="PTL84"/>
      <c r="PTM84"/>
      <c r="PTN84"/>
      <c r="PTO84"/>
      <c r="PTP84"/>
      <c r="PTQ84"/>
      <c r="PTR84"/>
      <c r="PTS84"/>
      <c r="PTT84"/>
      <c r="PTU84"/>
      <c r="PTV84"/>
      <c r="PTW84"/>
      <c r="PTX84"/>
      <c r="PTY84"/>
      <c r="PTZ84"/>
      <c r="PUA84"/>
      <c r="PUB84"/>
      <c r="PUC84"/>
      <c r="PUD84"/>
      <c r="PUE84"/>
      <c r="PUF84"/>
      <c r="PUG84"/>
      <c r="PUH84"/>
      <c r="PUI84"/>
      <c r="PUJ84"/>
      <c r="PUK84"/>
      <c r="PUL84"/>
      <c r="PUM84"/>
      <c r="PUN84"/>
      <c r="PUO84"/>
      <c r="PUP84"/>
      <c r="PUQ84"/>
      <c r="PUR84"/>
      <c r="PUS84"/>
      <c r="PUT84"/>
      <c r="PUU84"/>
      <c r="PUV84"/>
      <c r="PUW84"/>
      <c r="PUX84"/>
      <c r="PUY84"/>
      <c r="PUZ84"/>
      <c r="PVA84"/>
      <c r="PVB84"/>
      <c r="PVC84"/>
      <c r="PVD84"/>
      <c r="PVE84"/>
      <c r="PVF84"/>
      <c r="PVG84"/>
      <c r="PVH84"/>
      <c r="PVI84"/>
      <c r="PVJ84"/>
      <c r="PVK84"/>
      <c r="PVL84"/>
      <c r="PVM84"/>
      <c r="PVN84"/>
      <c r="PVO84"/>
      <c r="PVP84"/>
      <c r="PVQ84"/>
      <c r="PVR84"/>
      <c r="PVS84"/>
      <c r="PVT84"/>
      <c r="PVU84"/>
      <c r="PVV84"/>
      <c r="PVW84"/>
      <c r="PVX84"/>
      <c r="PVY84"/>
      <c r="PVZ84"/>
      <c r="PWA84"/>
      <c r="PWB84"/>
      <c r="PWC84"/>
      <c r="PWD84"/>
      <c r="PWE84"/>
      <c r="PWF84"/>
      <c r="PWG84"/>
      <c r="PWH84"/>
      <c r="PWI84"/>
      <c r="PWJ84"/>
      <c r="PWK84"/>
      <c r="PWL84"/>
      <c r="PWM84"/>
      <c r="PWN84"/>
      <c r="PWO84"/>
      <c r="PWP84"/>
      <c r="PWQ84"/>
      <c r="PWR84"/>
      <c r="PWS84"/>
      <c r="PWT84"/>
      <c r="PWU84"/>
      <c r="PWV84"/>
      <c r="PWW84"/>
      <c r="PWX84"/>
      <c r="PWY84"/>
      <c r="PWZ84"/>
      <c r="PXA84"/>
      <c r="PXB84"/>
      <c r="PXC84"/>
      <c r="PXD84"/>
      <c r="PXE84"/>
      <c r="PXF84"/>
      <c r="PXG84"/>
      <c r="PXH84"/>
      <c r="PXI84"/>
      <c r="PXJ84"/>
      <c r="PXK84"/>
      <c r="PXL84"/>
      <c r="PXM84"/>
      <c r="PXN84"/>
      <c r="PXO84"/>
      <c r="PXP84"/>
      <c r="PXQ84"/>
      <c r="PXR84"/>
      <c r="PXS84"/>
      <c r="PXT84"/>
      <c r="PXU84"/>
      <c r="PXV84"/>
      <c r="PXW84"/>
      <c r="PXX84"/>
      <c r="PXY84"/>
      <c r="PXZ84"/>
      <c r="PYA84"/>
      <c r="PYB84"/>
      <c r="PYC84"/>
      <c r="PYD84"/>
      <c r="PYE84"/>
      <c r="PYF84"/>
      <c r="PYG84"/>
      <c r="PYH84"/>
      <c r="PYI84"/>
      <c r="PYJ84"/>
      <c r="PYK84"/>
      <c r="PYL84"/>
      <c r="PYM84"/>
      <c r="PYN84"/>
      <c r="PYO84"/>
      <c r="PYP84"/>
      <c r="PYQ84"/>
      <c r="PYR84"/>
      <c r="PYS84"/>
      <c r="PYT84"/>
      <c r="PYU84"/>
      <c r="PYV84"/>
      <c r="PYW84"/>
      <c r="PYX84"/>
      <c r="PYY84"/>
      <c r="PYZ84"/>
      <c r="PZA84"/>
      <c r="PZB84"/>
      <c r="PZC84"/>
      <c r="PZD84"/>
      <c r="PZE84"/>
      <c r="PZF84"/>
      <c r="PZG84"/>
      <c r="PZH84"/>
      <c r="PZI84"/>
      <c r="PZJ84"/>
      <c r="PZK84"/>
      <c r="PZL84"/>
      <c r="PZM84"/>
      <c r="PZN84"/>
      <c r="PZO84"/>
      <c r="PZP84"/>
      <c r="PZQ84"/>
      <c r="PZR84"/>
      <c r="PZS84"/>
      <c r="PZT84"/>
      <c r="PZU84"/>
      <c r="PZV84"/>
      <c r="PZW84"/>
      <c r="PZX84"/>
      <c r="PZY84"/>
      <c r="PZZ84"/>
      <c r="QAA84"/>
      <c r="QAB84"/>
      <c r="QAC84"/>
      <c r="QAD84"/>
      <c r="QAE84"/>
      <c r="QAF84"/>
      <c r="QAG84"/>
      <c r="QAH84"/>
      <c r="QAI84"/>
      <c r="QAJ84"/>
      <c r="QAK84"/>
      <c r="QAL84"/>
      <c r="QAM84"/>
      <c r="QAN84"/>
      <c r="QAO84"/>
      <c r="QAP84"/>
      <c r="QAQ84"/>
      <c r="QAR84"/>
      <c r="QAS84"/>
      <c r="QAT84"/>
      <c r="QAU84"/>
      <c r="QAV84"/>
      <c r="QAW84"/>
      <c r="QAX84"/>
      <c r="QAY84"/>
      <c r="QAZ84"/>
      <c r="QBA84"/>
      <c r="QBB84"/>
      <c r="QBC84"/>
      <c r="QBD84"/>
      <c r="QBE84"/>
      <c r="QBF84"/>
      <c r="QBG84"/>
      <c r="QBH84"/>
      <c r="QBI84"/>
      <c r="QBJ84"/>
      <c r="QBK84"/>
      <c r="QBL84"/>
      <c r="QBM84"/>
      <c r="QBN84"/>
      <c r="QBO84"/>
      <c r="QBP84"/>
      <c r="QBQ84"/>
      <c r="QBR84"/>
      <c r="QBS84"/>
      <c r="QBT84"/>
      <c r="QBU84"/>
      <c r="QBV84"/>
      <c r="QBW84"/>
      <c r="QBX84"/>
      <c r="QBY84"/>
      <c r="QBZ84"/>
      <c r="QCA84"/>
      <c r="QCB84"/>
      <c r="QCC84"/>
      <c r="QCD84"/>
      <c r="QCE84"/>
      <c r="QCF84"/>
      <c r="QCG84"/>
      <c r="QCH84"/>
      <c r="QCI84"/>
      <c r="QCJ84"/>
      <c r="QCK84"/>
      <c r="QCL84"/>
      <c r="QCM84"/>
      <c r="QCN84"/>
      <c r="QCO84"/>
      <c r="QCP84"/>
      <c r="QCQ84"/>
      <c r="QCR84"/>
      <c r="QCS84"/>
      <c r="QCT84"/>
      <c r="QCU84"/>
      <c r="QCV84"/>
      <c r="QCW84"/>
      <c r="QCX84"/>
      <c r="QCY84"/>
      <c r="QCZ84"/>
      <c r="QDA84"/>
      <c r="QDB84"/>
      <c r="QDC84"/>
      <c r="QDD84"/>
      <c r="QDE84"/>
      <c r="QDF84"/>
      <c r="QDG84"/>
      <c r="QDH84"/>
      <c r="QDI84"/>
      <c r="QDJ84"/>
      <c r="QDK84"/>
      <c r="QDL84"/>
      <c r="QDM84"/>
      <c r="QDN84"/>
      <c r="QDO84"/>
      <c r="QDP84"/>
      <c r="QDQ84"/>
      <c r="QDR84"/>
      <c r="QDS84"/>
      <c r="QDT84"/>
      <c r="QDU84"/>
      <c r="QDV84"/>
      <c r="QDW84"/>
      <c r="QDX84"/>
      <c r="QDY84"/>
      <c r="QDZ84"/>
      <c r="QEA84"/>
      <c r="QEB84"/>
      <c r="QEC84"/>
      <c r="QED84"/>
      <c r="QEE84"/>
      <c r="QEF84"/>
      <c r="QEG84"/>
      <c r="QEH84"/>
      <c r="QEI84"/>
      <c r="QEJ84"/>
      <c r="QEK84"/>
      <c r="QEL84"/>
      <c r="QEM84"/>
      <c r="QEN84"/>
      <c r="QEO84"/>
      <c r="QEP84"/>
      <c r="QEQ84"/>
      <c r="QER84"/>
      <c r="QES84"/>
      <c r="QET84"/>
      <c r="QEU84"/>
      <c r="QEV84"/>
      <c r="QEW84"/>
      <c r="QEX84"/>
      <c r="QEY84"/>
      <c r="QEZ84"/>
      <c r="QFA84"/>
      <c r="QFB84"/>
      <c r="QFC84"/>
      <c r="QFD84"/>
      <c r="QFE84"/>
      <c r="QFF84"/>
      <c r="QFG84"/>
      <c r="QFH84"/>
      <c r="QFI84"/>
      <c r="QFJ84"/>
      <c r="QFK84"/>
      <c r="QFL84"/>
      <c r="QFM84"/>
      <c r="QFN84"/>
      <c r="QFO84"/>
      <c r="QFP84"/>
      <c r="QFQ84"/>
      <c r="QFR84"/>
      <c r="QFS84"/>
      <c r="QFT84"/>
      <c r="QFU84"/>
      <c r="QFV84"/>
      <c r="QFW84"/>
      <c r="QFX84"/>
      <c r="QFY84"/>
      <c r="QFZ84"/>
      <c r="QGA84"/>
      <c r="QGB84"/>
      <c r="QGC84"/>
      <c r="QGD84"/>
      <c r="QGE84"/>
      <c r="QGF84"/>
      <c r="QGG84"/>
      <c r="QGH84"/>
      <c r="QGI84"/>
      <c r="QGJ84"/>
      <c r="QGK84"/>
      <c r="QGL84"/>
      <c r="QGM84"/>
      <c r="QGN84"/>
      <c r="QGO84"/>
      <c r="QGP84"/>
      <c r="QGQ84"/>
      <c r="QGR84"/>
      <c r="QGS84"/>
      <c r="QGT84"/>
      <c r="QGU84"/>
      <c r="QGV84"/>
      <c r="QGW84"/>
      <c r="QGX84"/>
      <c r="QGY84"/>
      <c r="QGZ84"/>
      <c r="QHA84"/>
      <c r="QHB84"/>
      <c r="QHC84"/>
      <c r="QHD84"/>
      <c r="QHE84"/>
      <c r="QHF84"/>
      <c r="QHG84"/>
      <c r="QHH84"/>
      <c r="QHI84"/>
      <c r="QHJ84"/>
      <c r="QHK84"/>
      <c r="QHL84"/>
      <c r="QHM84"/>
      <c r="QHN84"/>
      <c r="QHO84"/>
      <c r="QHP84"/>
      <c r="QHQ84"/>
      <c r="QHR84"/>
      <c r="QHS84"/>
      <c r="QHT84"/>
      <c r="QHU84"/>
      <c r="QHV84"/>
      <c r="QHW84"/>
      <c r="QHX84"/>
      <c r="QHY84"/>
      <c r="QHZ84"/>
      <c r="QIA84"/>
      <c r="QIB84"/>
      <c r="QIC84"/>
      <c r="QID84"/>
      <c r="QIE84"/>
      <c r="QIF84"/>
      <c r="QIG84"/>
      <c r="QIH84"/>
      <c r="QII84"/>
      <c r="QIJ84"/>
      <c r="QIK84"/>
      <c r="QIL84"/>
      <c r="QIM84"/>
      <c r="QIN84"/>
      <c r="QIO84"/>
      <c r="QIP84"/>
      <c r="QIQ84"/>
      <c r="QIR84"/>
      <c r="QIS84"/>
      <c r="QIT84"/>
      <c r="QIU84"/>
      <c r="QIV84"/>
      <c r="QIW84"/>
      <c r="QIX84"/>
      <c r="QIY84"/>
      <c r="QIZ84"/>
      <c r="QJA84"/>
      <c r="QJB84"/>
      <c r="QJC84"/>
      <c r="QJD84"/>
      <c r="QJE84"/>
      <c r="QJF84"/>
      <c r="QJG84"/>
      <c r="QJH84"/>
      <c r="QJI84"/>
      <c r="QJJ84"/>
      <c r="QJK84"/>
      <c r="QJL84"/>
      <c r="QJM84"/>
      <c r="QJN84"/>
      <c r="QJO84"/>
      <c r="QJP84"/>
      <c r="QJQ84"/>
      <c r="QJR84"/>
      <c r="QJS84"/>
      <c r="QJT84"/>
      <c r="QJU84"/>
      <c r="QJV84"/>
      <c r="QJW84"/>
      <c r="QJX84"/>
      <c r="QJY84"/>
      <c r="QJZ84"/>
      <c r="QKA84"/>
      <c r="QKB84"/>
      <c r="QKC84"/>
      <c r="QKD84"/>
      <c r="QKE84"/>
      <c r="QKF84"/>
      <c r="QKG84"/>
      <c r="QKH84"/>
      <c r="QKI84"/>
      <c r="QKJ84"/>
      <c r="QKK84"/>
      <c r="QKL84"/>
      <c r="QKM84"/>
      <c r="QKN84"/>
      <c r="QKO84"/>
      <c r="QKP84"/>
      <c r="QKQ84"/>
      <c r="QKR84"/>
      <c r="QKS84"/>
      <c r="QKT84"/>
      <c r="QKU84"/>
      <c r="QKV84"/>
      <c r="QKW84"/>
      <c r="QKX84"/>
      <c r="QKY84"/>
      <c r="QKZ84"/>
      <c r="QLA84"/>
      <c r="QLB84"/>
      <c r="QLC84"/>
      <c r="QLD84"/>
      <c r="QLE84"/>
      <c r="QLF84"/>
      <c r="QLG84"/>
      <c r="QLH84"/>
      <c r="QLI84"/>
      <c r="QLJ84"/>
      <c r="QLK84"/>
      <c r="QLL84"/>
      <c r="QLM84"/>
      <c r="QLN84"/>
      <c r="QLO84"/>
      <c r="QLP84"/>
      <c r="QLQ84"/>
      <c r="QLR84"/>
      <c r="QLS84"/>
      <c r="QLT84"/>
      <c r="QLU84"/>
      <c r="QLV84"/>
      <c r="QLW84"/>
      <c r="QLX84"/>
      <c r="QLY84"/>
      <c r="QLZ84"/>
      <c r="QMA84"/>
      <c r="QMB84"/>
      <c r="QMC84"/>
      <c r="QMD84"/>
      <c r="QME84"/>
      <c r="QMF84"/>
      <c r="QMG84"/>
      <c r="QMH84"/>
      <c r="QMI84"/>
      <c r="QMJ84"/>
      <c r="QMK84"/>
      <c r="QML84"/>
      <c r="QMM84"/>
      <c r="QMN84"/>
      <c r="QMO84"/>
      <c r="QMP84"/>
      <c r="QMQ84"/>
      <c r="QMR84"/>
      <c r="QMS84"/>
      <c r="QMT84"/>
      <c r="QMU84"/>
      <c r="QMV84"/>
      <c r="QMW84"/>
      <c r="QMX84"/>
      <c r="QMY84"/>
      <c r="QMZ84"/>
      <c r="QNA84"/>
      <c r="QNB84"/>
      <c r="QNC84"/>
      <c r="QND84"/>
      <c r="QNE84"/>
      <c r="QNF84"/>
      <c r="QNG84"/>
      <c r="QNH84"/>
      <c r="QNI84"/>
      <c r="QNJ84"/>
      <c r="QNK84"/>
      <c r="QNL84"/>
      <c r="QNM84"/>
      <c r="QNN84"/>
      <c r="QNO84"/>
      <c r="QNP84"/>
      <c r="QNQ84"/>
      <c r="QNR84"/>
      <c r="QNS84"/>
      <c r="QNT84"/>
      <c r="QNU84"/>
      <c r="QNV84"/>
      <c r="QNW84"/>
      <c r="QNX84"/>
      <c r="QNY84"/>
      <c r="QNZ84"/>
      <c r="QOA84"/>
      <c r="QOB84"/>
      <c r="QOC84"/>
      <c r="QOD84"/>
      <c r="QOE84"/>
      <c r="QOF84"/>
      <c r="QOG84"/>
      <c r="QOH84"/>
      <c r="QOI84"/>
      <c r="QOJ84"/>
      <c r="QOK84"/>
      <c r="QOL84"/>
      <c r="QOM84"/>
      <c r="QON84"/>
      <c r="QOO84"/>
      <c r="QOP84"/>
      <c r="QOQ84"/>
      <c r="QOR84"/>
      <c r="QOS84"/>
      <c r="QOT84"/>
      <c r="QOU84"/>
      <c r="QOV84"/>
      <c r="QOW84"/>
      <c r="QOX84"/>
      <c r="QOY84"/>
      <c r="QOZ84"/>
      <c r="QPA84"/>
      <c r="QPB84"/>
      <c r="QPC84"/>
      <c r="QPD84"/>
      <c r="QPE84"/>
      <c r="QPF84"/>
      <c r="QPG84"/>
      <c r="QPH84"/>
      <c r="QPI84"/>
      <c r="QPJ84"/>
      <c r="QPK84"/>
      <c r="QPL84"/>
      <c r="QPM84"/>
      <c r="QPN84"/>
      <c r="QPO84"/>
      <c r="QPP84"/>
      <c r="QPQ84"/>
      <c r="QPR84"/>
      <c r="QPS84"/>
      <c r="QPT84"/>
      <c r="QPU84"/>
      <c r="QPV84"/>
      <c r="QPW84"/>
      <c r="QPX84"/>
      <c r="QPY84"/>
      <c r="QPZ84"/>
      <c r="QQA84"/>
      <c r="QQB84"/>
      <c r="QQC84"/>
      <c r="QQD84"/>
      <c r="QQE84"/>
      <c r="QQF84"/>
      <c r="QQG84"/>
      <c r="QQH84"/>
      <c r="QQI84"/>
      <c r="QQJ84"/>
      <c r="QQK84"/>
      <c r="QQL84"/>
      <c r="QQM84"/>
      <c r="QQN84"/>
      <c r="QQO84"/>
      <c r="QQP84"/>
      <c r="QQQ84"/>
      <c r="QQR84"/>
      <c r="QQS84"/>
      <c r="QQT84"/>
      <c r="QQU84"/>
      <c r="QQV84"/>
      <c r="QQW84"/>
      <c r="QQX84"/>
      <c r="QQY84"/>
      <c r="QQZ84"/>
      <c r="QRA84"/>
      <c r="QRB84"/>
      <c r="QRC84"/>
      <c r="QRD84"/>
      <c r="QRE84"/>
      <c r="QRF84"/>
      <c r="QRG84"/>
      <c r="QRH84"/>
      <c r="QRI84"/>
      <c r="QRJ84"/>
      <c r="QRK84"/>
      <c r="QRL84"/>
      <c r="QRM84"/>
      <c r="QRN84"/>
      <c r="QRO84"/>
      <c r="QRP84"/>
      <c r="QRQ84"/>
      <c r="QRR84"/>
      <c r="QRS84"/>
      <c r="QRT84"/>
      <c r="QRU84"/>
      <c r="QRV84"/>
      <c r="QRW84"/>
      <c r="QRX84"/>
      <c r="QRY84"/>
      <c r="QRZ84"/>
      <c r="QSA84"/>
      <c r="QSB84"/>
      <c r="QSC84"/>
      <c r="QSD84"/>
      <c r="QSE84"/>
      <c r="QSF84"/>
      <c r="QSG84"/>
    </row>
    <row r="85" spans="2:11993" s="77" customFormat="1" x14ac:dyDescent="0.35">
      <c r="B85" s="79">
        <v>79</v>
      </c>
      <c r="C85" s="79"/>
      <c r="D85" s="466">
        <f t="shared" si="2"/>
        <v>0</v>
      </c>
      <c r="E85" s="434">
        <f>'6. CO2_over tid'!D90</f>
        <v>0</v>
      </c>
      <c r="F85" s="5">
        <f>'6. CO2_over tid'!E90</f>
        <v>0</v>
      </c>
      <c r="G85" s="352">
        <f>'6. CO2_over tid'!F90</f>
        <v>0</v>
      </c>
      <c r="H85" s="434">
        <f>'8. N2O_over tid '!D90</f>
        <v>0</v>
      </c>
      <c r="I85" s="5">
        <f>'8. N2O_over tid '!E90</f>
        <v>0</v>
      </c>
      <c r="J85" s="352">
        <f>'8. N2O_over tid '!F90</f>
        <v>0</v>
      </c>
      <c r="K85" s="434">
        <f>'10. CH4_udledninger over tid'!D90</f>
        <v>0</v>
      </c>
      <c r="L85" s="5">
        <f>'10. CH4_udledninger over tid'!E90</f>
        <v>0</v>
      </c>
      <c r="M85" s="352">
        <f>'10. CH4_udledninger over tid'!F90</f>
        <v>0</v>
      </c>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c r="GWV85"/>
      <c r="GWW85"/>
      <c r="GWX85"/>
      <c r="GWY85"/>
      <c r="GWZ85"/>
      <c r="GXA85"/>
      <c r="GXB85"/>
      <c r="GXC85"/>
      <c r="GXD85"/>
      <c r="GXE85"/>
      <c r="GXF85"/>
      <c r="GXG85"/>
      <c r="GXH85"/>
      <c r="GXI85"/>
      <c r="GXJ85"/>
      <c r="GXK85"/>
      <c r="GXL85"/>
      <c r="GXM85"/>
      <c r="GXN85"/>
      <c r="GXO85"/>
      <c r="GXP85"/>
      <c r="GXQ85"/>
      <c r="GXR85"/>
      <c r="GXS85"/>
      <c r="GXT85"/>
      <c r="GXU85"/>
      <c r="GXV85"/>
      <c r="GXW85"/>
      <c r="GXX85"/>
      <c r="GXY85"/>
      <c r="GXZ85"/>
      <c r="GYA85"/>
      <c r="GYB85"/>
      <c r="GYC85"/>
      <c r="GYD85"/>
      <c r="GYE85"/>
      <c r="GYF85"/>
      <c r="GYG85"/>
      <c r="GYH85"/>
      <c r="GYI85"/>
      <c r="GYJ85"/>
      <c r="GYK85"/>
      <c r="GYL85"/>
      <c r="GYM85"/>
      <c r="GYN85"/>
      <c r="GYO85"/>
      <c r="GYP85"/>
      <c r="GYQ85"/>
      <c r="GYR85"/>
      <c r="GYS85"/>
      <c r="GYT85"/>
      <c r="GYU85"/>
      <c r="GYV85"/>
      <c r="GYW85"/>
      <c r="GYX85"/>
      <c r="GYY85"/>
      <c r="GYZ85"/>
      <c r="GZA85"/>
      <c r="GZB85"/>
      <c r="GZC85"/>
      <c r="GZD85"/>
      <c r="GZE85"/>
      <c r="GZF85"/>
      <c r="GZG85"/>
      <c r="GZH85"/>
      <c r="GZI85"/>
      <c r="GZJ85"/>
      <c r="GZK85"/>
      <c r="GZL85"/>
      <c r="GZM85"/>
      <c r="GZN85"/>
      <c r="GZO85"/>
      <c r="GZP85"/>
      <c r="GZQ85"/>
      <c r="GZR85"/>
      <c r="GZS85"/>
      <c r="GZT85"/>
      <c r="GZU85"/>
      <c r="GZV85"/>
      <c r="GZW85"/>
      <c r="GZX85"/>
      <c r="GZY85"/>
      <c r="GZZ85"/>
      <c r="HAA85"/>
      <c r="HAB85"/>
      <c r="HAC85"/>
      <c r="HAD85"/>
      <c r="HAE85"/>
      <c r="HAF85"/>
      <c r="HAG85"/>
      <c r="HAH85"/>
      <c r="HAI85"/>
      <c r="HAJ85"/>
      <c r="HAK85"/>
      <c r="HAL85"/>
      <c r="HAM85"/>
      <c r="HAN85"/>
      <c r="HAO85"/>
      <c r="HAP85"/>
      <c r="HAQ85"/>
      <c r="HAR85"/>
      <c r="HAS85"/>
      <c r="HAT85"/>
      <c r="HAU85"/>
      <c r="HAV85"/>
      <c r="HAW85"/>
      <c r="HAX85"/>
      <c r="HAY85"/>
      <c r="HAZ85"/>
      <c r="HBA85"/>
      <c r="HBB85"/>
      <c r="HBC85"/>
      <c r="HBD85"/>
      <c r="HBE85"/>
      <c r="HBF85"/>
      <c r="HBG85"/>
      <c r="HBH85"/>
      <c r="HBI85"/>
      <c r="HBJ85"/>
      <c r="HBK85"/>
      <c r="HBL85"/>
      <c r="HBM85"/>
      <c r="HBN85"/>
      <c r="HBO85"/>
      <c r="HBP85"/>
      <c r="HBQ85"/>
      <c r="HBR85"/>
      <c r="HBS85"/>
      <c r="HBT85"/>
      <c r="HBU85"/>
      <c r="HBV85"/>
      <c r="HBW85"/>
      <c r="HBX85"/>
      <c r="HBY85"/>
      <c r="HBZ85"/>
      <c r="HCA85"/>
      <c r="HCB85"/>
      <c r="HCC85"/>
      <c r="HCD85"/>
      <c r="HCE85"/>
      <c r="HCF85"/>
      <c r="HCG85"/>
      <c r="HCH85"/>
      <c r="HCI85"/>
      <c r="HCJ85"/>
      <c r="HCK85"/>
      <c r="HCL85"/>
      <c r="HCM85"/>
      <c r="HCN85"/>
      <c r="HCO85"/>
      <c r="HCP85"/>
      <c r="HCQ85"/>
      <c r="HCR85"/>
      <c r="HCS85"/>
      <c r="HCT85"/>
      <c r="HCU85"/>
      <c r="HCV85"/>
      <c r="HCW85"/>
      <c r="HCX85"/>
      <c r="HCY85"/>
      <c r="HCZ85"/>
      <c r="HDA85"/>
      <c r="HDB85"/>
      <c r="HDC85"/>
      <c r="HDD85"/>
      <c r="HDE85"/>
      <c r="HDF85"/>
      <c r="HDG85"/>
      <c r="HDH85"/>
      <c r="HDI85"/>
      <c r="HDJ85"/>
      <c r="HDK85"/>
      <c r="HDL85"/>
      <c r="HDM85"/>
      <c r="HDN85"/>
      <c r="HDO85"/>
      <c r="HDP85"/>
      <c r="HDQ85"/>
      <c r="HDR85"/>
      <c r="HDS85"/>
      <c r="HDT85"/>
      <c r="HDU85"/>
      <c r="HDV85"/>
      <c r="HDW85"/>
      <c r="HDX85"/>
      <c r="HDY85"/>
      <c r="HDZ85"/>
      <c r="HEA85"/>
      <c r="HEB85"/>
      <c r="HEC85"/>
      <c r="HED85"/>
      <c r="HEE85"/>
      <c r="HEF85"/>
      <c r="HEG85"/>
      <c r="HEH85"/>
      <c r="HEI85"/>
      <c r="HEJ85"/>
      <c r="HEK85"/>
      <c r="HEL85"/>
      <c r="HEM85"/>
      <c r="HEN85"/>
      <c r="HEO85"/>
      <c r="HEP85"/>
      <c r="HEQ85"/>
      <c r="HER85"/>
      <c r="HES85"/>
      <c r="HET85"/>
      <c r="HEU85"/>
      <c r="HEV85"/>
      <c r="HEW85"/>
      <c r="HEX85"/>
      <c r="HEY85"/>
      <c r="HEZ85"/>
      <c r="HFA85"/>
      <c r="HFB85"/>
      <c r="HFC85"/>
      <c r="HFD85"/>
      <c r="HFE85"/>
      <c r="HFF85"/>
      <c r="HFG85"/>
      <c r="HFH85"/>
      <c r="HFI85"/>
      <c r="HFJ85"/>
      <c r="HFK85"/>
      <c r="HFL85"/>
      <c r="HFM85"/>
      <c r="HFN85"/>
      <c r="HFO85"/>
      <c r="HFP85"/>
      <c r="HFQ85"/>
      <c r="HFR85"/>
      <c r="HFS85"/>
      <c r="HFT85"/>
      <c r="HFU85"/>
      <c r="HFV85"/>
      <c r="HFW85"/>
      <c r="HFX85"/>
      <c r="HFY85"/>
      <c r="HFZ85"/>
      <c r="HGA85"/>
      <c r="HGB85"/>
      <c r="HGC85"/>
      <c r="HGD85"/>
      <c r="HGE85"/>
      <c r="HGF85"/>
      <c r="HGG85"/>
      <c r="HGH85"/>
      <c r="HGI85"/>
      <c r="HGJ85"/>
      <c r="HGK85"/>
      <c r="HGL85"/>
      <c r="HGM85"/>
      <c r="HGN85"/>
      <c r="HGO85"/>
      <c r="HGP85"/>
      <c r="HGQ85"/>
      <c r="HGR85"/>
      <c r="HGS85"/>
      <c r="HGT85"/>
      <c r="HGU85"/>
      <c r="HGV85"/>
      <c r="HGW85"/>
      <c r="HGX85"/>
      <c r="HGY85"/>
      <c r="HGZ85"/>
      <c r="HHA85"/>
      <c r="HHB85"/>
      <c r="HHC85"/>
      <c r="HHD85"/>
      <c r="HHE85"/>
      <c r="HHF85"/>
      <c r="HHG85"/>
      <c r="HHH85"/>
      <c r="HHI85"/>
      <c r="HHJ85"/>
      <c r="HHK85"/>
      <c r="HHL85"/>
      <c r="HHM85"/>
      <c r="HHN85"/>
      <c r="HHO85"/>
      <c r="HHP85"/>
      <c r="HHQ85"/>
      <c r="HHR85"/>
      <c r="HHS85"/>
      <c r="HHT85"/>
      <c r="HHU85"/>
      <c r="HHV85"/>
      <c r="HHW85"/>
      <c r="HHX85"/>
      <c r="HHY85"/>
      <c r="HHZ85"/>
      <c r="HIA85"/>
      <c r="HIB85"/>
      <c r="HIC85"/>
      <c r="HID85"/>
      <c r="HIE85"/>
      <c r="HIF85"/>
      <c r="HIG85"/>
      <c r="HIH85"/>
      <c r="HII85"/>
      <c r="HIJ85"/>
      <c r="HIK85"/>
      <c r="HIL85"/>
      <c r="HIM85"/>
      <c r="HIN85"/>
      <c r="HIO85"/>
      <c r="HIP85"/>
      <c r="HIQ85"/>
      <c r="HIR85"/>
      <c r="HIS85"/>
      <c r="HIT85"/>
      <c r="HIU85"/>
      <c r="HIV85"/>
      <c r="HIW85"/>
      <c r="HIX85"/>
      <c r="HIY85"/>
      <c r="HIZ85"/>
      <c r="HJA85"/>
      <c r="HJB85"/>
      <c r="HJC85"/>
      <c r="HJD85"/>
      <c r="HJE85"/>
      <c r="HJF85"/>
      <c r="HJG85"/>
      <c r="HJH85"/>
      <c r="HJI85"/>
      <c r="HJJ85"/>
      <c r="HJK85"/>
      <c r="HJL85"/>
      <c r="HJM85"/>
      <c r="HJN85"/>
      <c r="HJO85"/>
      <c r="HJP85"/>
      <c r="HJQ85"/>
      <c r="HJR85"/>
      <c r="HJS85"/>
      <c r="HJT85"/>
      <c r="HJU85"/>
      <c r="HJV85"/>
      <c r="HJW85"/>
      <c r="HJX85"/>
      <c r="HJY85"/>
      <c r="HJZ85"/>
      <c r="HKA85"/>
      <c r="HKB85"/>
      <c r="HKC85"/>
      <c r="HKD85"/>
      <c r="HKE85"/>
      <c r="HKF85"/>
      <c r="HKG85"/>
      <c r="HKH85"/>
      <c r="HKI85"/>
      <c r="HKJ85"/>
      <c r="HKK85"/>
      <c r="HKL85"/>
      <c r="HKM85"/>
      <c r="HKN85"/>
      <c r="HKO85"/>
      <c r="HKP85"/>
      <c r="HKQ85"/>
      <c r="HKR85"/>
      <c r="HKS85"/>
      <c r="HKT85"/>
      <c r="HKU85"/>
      <c r="HKV85"/>
      <c r="HKW85"/>
      <c r="HKX85"/>
      <c r="HKY85"/>
      <c r="HKZ85"/>
      <c r="HLA85"/>
      <c r="HLB85"/>
      <c r="HLC85"/>
      <c r="HLD85"/>
      <c r="HLE85"/>
      <c r="HLF85"/>
      <c r="HLG85"/>
      <c r="HLH85"/>
      <c r="HLI85"/>
      <c r="HLJ85"/>
      <c r="HLK85"/>
      <c r="HLL85"/>
      <c r="HLM85"/>
      <c r="HLN85"/>
      <c r="HLO85"/>
      <c r="HLP85"/>
      <c r="HLQ85"/>
      <c r="HLR85"/>
      <c r="HLS85"/>
      <c r="HLT85"/>
      <c r="HLU85"/>
      <c r="HLV85"/>
      <c r="HLW85"/>
      <c r="HLX85"/>
      <c r="HLY85"/>
      <c r="HLZ85"/>
      <c r="HMA85"/>
      <c r="HMB85"/>
      <c r="HMC85"/>
      <c r="HMD85"/>
      <c r="HME85"/>
      <c r="HMF85"/>
      <c r="HMG85"/>
      <c r="HMH85"/>
      <c r="HMI85"/>
      <c r="HMJ85"/>
      <c r="HMK85"/>
      <c r="HML85"/>
      <c r="HMM85"/>
      <c r="HMN85"/>
      <c r="HMO85"/>
      <c r="HMP85"/>
      <c r="HMQ85"/>
      <c r="HMR85"/>
      <c r="HMS85"/>
      <c r="HMT85"/>
      <c r="HMU85"/>
      <c r="HMV85"/>
      <c r="HMW85"/>
      <c r="HMX85"/>
      <c r="HMY85"/>
      <c r="HMZ85"/>
      <c r="HNA85"/>
      <c r="HNB85"/>
      <c r="HNC85"/>
      <c r="HND85"/>
      <c r="HNE85"/>
      <c r="HNF85"/>
      <c r="HNG85"/>
      <c r="HNH85"/>
      <c r="HNI85"/>
      <c r="HNJ85"/>
      <c r="HNK85"/>
      <c r="HNL85"/>
      <c r="HNM85"/>
      <c r="HNN85"/>
      <c r="HNO85"/>
      <c r="HNP85"/>
      <c r="HNQ85"/>
      <c r="HNR85"/>
      <c r="HNS85"/>
      <c r="HNT85"/>
      <c r="HNU85"/>
      <c r="HNV85"/>
      <c r="HNW85"/>
      <c r="HNX85"/>
      <c r="HNY85"/>
      <c r="HNZ85"/>
      <c r="HOA85"/>
      <c r="HOB85"/>
      <c r="HOC85"/>
      <c r="HOD85"/>
      <c r="HOE85"/>
      <c r="HOF85"/>
      <c r="HOG85"/>
      <c r="HOH85"/>
      <c r="HOI85"/>
      <c r="HOJ85"/>
      <c r="HOK85"/>
      <c r="HOL85"/>
      <c r="HOM85"/>
      <c r="HON85"/>
      <c r="HOO85"/>
      <c r="HOP85"/>
      <c r="HOQ85"/>
      <c r="HOR85"/>
      <c r="HOS85"/>
      <c r="HOT85"/>
      <c r="HOU85"/>
      <c r="HOV85"/>
      <c r="HOW85"/>
      <c r="HOX85"/>
      <c r="HOY85"/>
      <c r="HOZ85"/>
      <c r="HPA85"/>
      <c r="HPB85"/>
      <c r="HPC85"/>
      <c r="HPD85"/>
      <c r="HPE85"/>
      <c r="HPF85"/>
      <c r="HPG85"/>
      <c r="HPH85"/>
      <c r="HPI85"/>
      <c r="HPJ85"/>
      <c r="HPK85"/>
      <c r="HPL85"/>
      <c r="HPM85"/>
      <c r="HPN85"/>
      <c r="HPO85"/>
      <c r="HPP85"/>
      <c r="HPQ85"/>
      <c r="HPR85"/>
      <c r="HPS85"/>
      <c r="HPT85"/>
      <c r="HPU85"/>
      <c r="HPV85"/>
      <c r="HPW85"/>
      <c r="HPX85"/>
      <c r="HPY85"/>
      <c r="HPZ85"/>
      <c r="HQA85"/>
      <c r="HQB85"/>
      <c r="HQC85"/>
      <c r="HQD85"/>
      <c r="HQE85"/>
      <c r="HQF85"/>
      <c r="HQG85"/>
      <c r="HQH85"/>
      <c r="HQI85"/>
      <c r="HQJ85"/>
      <c r="HQK85"/>
      <c r="HQL85"/>
      <c r="HQM85"/>
      <c r="HQN85"/>
      <c r="HQO85"/>
      <c r="HQP85"/>
      <c r="HQQ85"/>
      <c r="HQR85"/>
      <c r="HQS85"/>
      <c r="HQT85"/>
      <c r="HQU85"/>
      <c r="HQV85"/>
      <c r="HQW85"/>
      <c r="HQX85"/>
      <c r="HQY85"/>
      <c r="HQZ85"/>
      <c r="HRA85"/>
      <c r="HRB85"/>
      <c r="HRC85"/>
      <c r="HRD85"/>
      <c r="HRE85"/>
      <c r="HRF85"/>
      <c r="HRG85"/>
      <c r="HRH85"/>
      <c r="HRI85"/>
      <c r="HRJ85"/>
      <c r="HRK85"/>
      <c r="HRL85"/>
      <c r="HRM85"/>
      <c r="HRN85"/>
      <c r="HRO85"/>
      <c r="HRP85"/>
      <c r="HRQ85"/>
      <c r="HRR85"/>
      <c r="HRS85"/>
      <c r="HRT85"/>
      <c r="HRU85"/>
      <c r="HRV85"/>
      <c r="HRW85"/>
      <c r="HRX85"/>
      <c r="HRY85"/>
      <c r="HRZ85"/>
      <c r="HSA85"/>
      <c r="HSB85"/>
      <c r="HSC85"/>
      <c r="HSD85"/>
      <c r="HSE85"/>
      <c r="HSF85"/>
      <c r="HSG85"/>
      <c r="HSH85"/>
      <c r="HSI85"/>
      <c r="HSJ85"/>
      <c r="HSK85"/>
      <c r="HSL85"/>
      <c r="HSM85"/>
      <c r="HSN85"/>
      <c r="HSO85"/>
      <c r="HSP85"/>
      <c r="HSQ85"/>
      <c r="HSR85"/>
      <c r="HSS85"/>
      <c r="HST85"/>
      <c r="HSU85"/>
      <c r="HSV85"/>
      <c r="HSW85"/>
      <c r="HSX85"/>
      <c r="HSY85"/>
      <c r="HSZ85"/>
      <c r="HTA85"/>
      <c r="HTB85"/>
      <c r="HTC85"/>
      <c r="HTD85"/>
      <c r="HTE85"/>
      <c r="HTF85"/>
      <c r="HTG85"/>
      <c r="HTH85"/>
      <c r="HTI85"/>
      <c r="HTJ85"/>
      <c r="HTK85"/>
      <c r="HTL85"/>
      <c r="HTM85"/>
      <c r="HTN85"/>
      <c r="HTO85"/>
      <c r="HTP85"/>
      <c r="HTQ85"/>
      <c r="HTR85"/>
      <c r="HTS85"/>
      <c r="HTT85"/>
      <c r="HTU85"/>
      <c r="HTV85"/>
      <c r="HTW85"/>
      <c r="HTX85"/>
      <c r="HTY85"/>
      <c r="HTZ85"/>
      <c r="HUA85"/>
      <c r="HUB85"/>
      <c r="HUC85"/>
      <c r="HUD85"/>
      <c r="HUE85"/>
      <c r="HUF85"/>
      <c r="HUG85"/>
      <c r="HUH85"/>
      <c r="HUI85"/>
      <c r="HUJ85"/>
      <c r="HUK85"/>
      <c r="HUL85"/>
      <c r="HUM85"/>
      <c r="HUN85"/>
      <c r="HUO85"/>
      <c r="HUP85"/>
      <c r="HUQ85"/>
      <c r="HUR85"/>
      <c r="HUS85"/>
      <c r="HUT85"/>
      <c r="HUU85"/>
      <c r="HUV85"/>
      <c r="HUW85"/>
      <c r="HUX85"/>
      <c r="HUY85"/>
      <c r="HUZ85"/>
      <c r="HVA85"/>
      <c r="HVB85"/>
      <c r="HVC85"/>
      <c r="HVD85"/>
      <c r="HVE85"/>
      <c r="HVF85"/>
      <c r="HVG85"/>
      <c r="HVH85"/>
      <c r="HVI85"/>
      <c r="HVJ85"/>
      <c r="HVK85"/>
      <c r="HVL85"/>
      <c r="HVM85"/>
      <c r="HVN85"/>
      <c r="HVO85"/>
      <c r="HVP85"/>
      <c r="HVQ85"/>
      <c r="HVR85"/>
      <c r="HVS85"/>
      <c r="HVT85"/>
      <c r="HVU85"/>
      <c r="HVV85"/>
      <c r="HVW85"/>
      <c r="HVX85"/>
      <c r="HVY85"/>
      <c r="HVZ85"/>
      <c r="HWA85"/>
      <c r="HWB85"/>
      <c r="HWC85"/>
      <c r="HWD85"/>
      <c r="HWE85"/>
      <c r="HWF85"/>
      <c r="HWG85"/>
      <c r="HWH85"/>
      <c r="HWI85"/>
      <c r="HWJ85"/>
      <c r="HWK85"/>
      <c r="HWL85"/>
      <c r="HWM85"/>
      <c r="HWN85"/>
      <c r="HWO85"/>
      <c r="HWP85"/>
      <c r="HWQ85"/>
      <c r="HWR85"/>
      <c r="HWS85"/>
      <c r="HWT85"/>
      <c r="HWU85"/>
      <c r="HWV85"/>
      <c r="HWW85"/>
      <c r="HWX85"/>
      <c r="HWY85"/>
      <c r="HWZ85"/>
      <c r="HXA85"/>
      <c r="HXB85"/>
      <c r="HXC85"/>
      <c r="HXD85"/>
      <c r="HXE85"/>
      <c r="HXF85"/>
      <c r="HXG85"/>
      <c r="HXH85"/>
      <c r="HXI85"/>
      <c r="HXJ85"/>
      <c r="HXK85"/>
      <c r="HXL85"/>
      <c r="HXM85"/>
      <c r="HXN85"/>
      <c r="HXO85"/>
      <c r="HXP85"/>
      <c r="HXQ85"/>
      <c r="HXR85"/>
      <c r="HXS85"/>
      <c r="HXT85"/>
      <c r="HXU85"/>
      <c r="HXV85"/>
      <c r="HXW85"/>
      <c r="HXX85"/>
      <c r="HXY85"/>
      <c r="HXZ85"/>
      <c r="HYA85"/>
      <c r="HYB85"/>
      <c r="HYC85"/>
      <c r="HYD85"/>
      <c r="HYE85"/>
      <c r="HYF85"/>
      <c r="HYG85"/>
      <c r="HYH85"/>
      <c r="HYI85"/>
      <c r="HYJ85"/>
      <c r="HYK85"/>
      <c r="HYL85"/>
      <c r="HYM85"/>
      <c r="HYN85"/>
      <c r="HYO85"/>
      <c r="HYP85"/>
      <c r="HYQ85"/>
      <c r="HYR85"/>
      <c r="HYS85"/>
      <c r="HYT85"/>
      <c r="HYU85"/>
      <c r="HYV85"/>
      <c r="HYW85"/>
      <c r="HYX85"/>
      <c r="HYY85"/>
      <c r="HYZ85"/>
      <c r="HZA85"/>
      <c r="HZB85"/>
      <c r="HZC85"/>
      <c r="HZD85"/>
      <c r="HZE85"/>
      <c r="HZF85"/>
      <c r="HZG85"/>
      <c r="HZH85"/>
      <c r="HZI85"/>
      <c r="HZJ85"/>
      <c r="HZK85"/>
      <c r="HZL85"/>
      <c r="HZM85"/>
      <c r="HZN85"/>
      <c r="HZO85"/>
      <c r="HZP85"/>
      <c r="HZQ85"/>
      <c r="HZR85"/>
      <c r="HZS85"/>
      <c r="HZT85"/>
      <c r="HZU85"/>
      <c r="HZV85"/>
      <c r="HZW85"/>
      <c r="HZX85"/>
      <c r="HZY85"/>
      <c r="HZZ85"/>
      <c r="IAA85"/>
      <c r="IAB85"/>
      <c r="IAC85"/>
      <c r="IAD85"/>
      <c r="IAE85"/>
      <c r="IAF85"/>
      <c r="IAG85"/>
      <c r="IAH85"/>
      <c r="IAI85"/>
      <c r="IAJ85"/>
      <c r="IAK85"/>
      <c r="IAL85"/>
      <c r="IAM85"/>
      <c r="IAN85"/>
      <c r="IAO85"/>
      <c r="IAP85"/>
      <c r="IAQ85"/>
      <c r="IAR85"/>
      <c r="IAS85"/>
      <c r="IAT85"/>
      <c r="IAU85"/>
      <c r="IAV85"/>
      <c r="IAW85"/>
      <c r="IAX85"/>
      <c r="IAY85"/>
      <c r="IAZ85"/>
      <c r="IBA85"/>
      <c r="IBB85"/>
      <c r="IBC85"/>
      <c r="IBD85"/>
      <c r="IBE85"/>
      <c r="IBF85"/>
      <c r="IBG85"/>
      <c r="IBH85"/>
      <c r="IBI85"/>
      <c r="IBJ85"/>
      <c r="IBK85"/>
      <c r="IBL85"/>
      <c r="IBM85"/>
      <c r="IBN85"/>
      <c r="IBO85"/>
      <c r="IBP85"/>
      <c r="IBQ85"/>
      <c r="IBR85"/>
      <c r="IBS85"/>
      <c r="IBT85"/>
      <c r="IBU85"/>
      <c r="IBV85"/>
      <c r="IBW85"/>
      <c r="IBX85"/>
      <c r="IBY85"/>
      <c r="IBZ85"/>
      <c r="ICA85"/>
      <c r="ICB85"/>
      <c r="ICC85"/>
      <c r="ICD85"/>
      <c r="ICE85"/>
      <c r="ICF85"/>
      <c r="ICG85"/>
      <c r="ICH85"/>
      <c r="ICI85"/>
      <c r="ICJ85"/>
      <c r="ICK85"/>
      <c r="ICL85"/>
      <c r="ICM85"/>
      <c r="ICN85"/>
      <c r="ICO85"/>
      <c r="ICP85"/>
      <c r="ICQ85"/>
      <c r="ICR85"/>
      <c r="ICS85"/>
      <c r="ICT85"/>
      <c r="ICU85"/>
      <c r="ICV85"/>
      <c r="ICW85"/>
      <c r="ICX85"/>
      <c r="ICY85"/>
      <c r="ICZ85"/>
      <c r="IDA85"/>
      <c r="IDB85"/>
      <c r="IDC85"/>
      <c r="IDD85"/>
      <c r="IDE85"/>
      <c r="IDF85"/>
      <c r="IDG85"/>
      <c r="IDH85"/>
      <c r="IDI85"/>
      <c r="IDJ85"/>
      <c r="IDK85"/>
      <c r="IDL85"/>
      <c r="IDM85"/>
      <c r="IDN85"/>
      <c r="IDO85"/>
      <c r="IDP85"/>
      <c r="IDQ85"/>
      <c r="IDR85"/>
      <c r="IDS85"/>
      <c r="IDT85"/>
      <c r="IDU85"/>
      <c r="IDV85"/>
      <c r="IDW85"/>
      <c r="IDX85"/>
      <c r="IDY85"/>
      <c r="IDZ85"/>
      <c r="IEA85"/>
      <c r="IEB85"/>
      <c r="IEC85"/>
      <c r="IED85"/>
      <c r="IEE85"/>
      <c r="IEF85"/>
      <c r="IEG85"/>
      <c r="IEH85"/>
      <c r="IEI85"/>
      <c r="IEJ85"/>
      <c r="IEK85"/>
      <c r="IEL85"/>
      <c r="IEM85"/>
      <c r="IEN85"/>
      <c r="IEO85"/>
      <c r="IEP85"/>
      <c r="IEQ85"/>
      <c r="IER85"/>
      <c r="IES85"/>
      <c r="IET85"/>
      <c r="IEU85"/>
      <c r="IEV85"/>
      <c r="IEW85"/>
      <c r="IEX85"/>
      <c r="IEY85"/>
      <c r="IEZ85"/>
      <c r="IFA85"/>
      <c r="IFB85"/>
      <c r="IFC85"/>
      <c r="IFD85"/>
      <c r="IFE85"/>
      <c r="IFF85"/>
      <c r="IFG85"/>
      <c r="IFH85"/>
      <c r="IFI85"/>
      <c r="IFJ85"/>
      <c r="IFK85"/>
      <c r="IFL85"/>
      <c r="IFM85"/>
      <c r="IFN85"/>
      <c r="IFO85"/>
      <c r="IFP85"/>
      <c r="IFQ85"/>
      <c r="IFR85"/>
      <c r="IFS85"/>
      <c r="IFT85"/>
      <c r="IFU85"/>
      <c r="IFV85"/>
      <c r="IFW85"/>
      <c r="IFX85"/>
      <c r="IFY85"/>
      <c r="IFZ85"/>
      <c r="IGA85"/>
      <c r="IGB85"/>
      <c r="IGC85"/>
      <c r="IGD85"/>
      <c r="IGE85"/>
      <c r="IGF85"/>
      <c r="IGG85"/>
      <c r="IGH85"/>
      <c r="IGI85"/>
      <c r="IGJ85"/>
      <c r="IGK85"/>
      <c r="IGL85"/>
      <c r="IGM85"/>
      <c r="IGN85"/>
      <c r="IGO85"/>
      <c r="IGP85"/>
      <c r="IGQ85"/>
      <c r="IGR85"/>
      <c r="IGS85"/>
      <c r="IGT85"/>
      <c r="IGU85"/>
      <c r="IGV85"/>
      <c r="IGW85"/>
      <c r="IGX85"/>
      <c r="IGY85"/>
      <c r="IGZ85"/>
      <c r="IHA85"/>
      <c r="IHB85"/>
      <c r="IHC85"/>
      <c r="IHD85"/>
      <c r="IHE85"/>
      <c r="IHF85"/>
      <c r="IHG85"/>
      <c r="IHH85"/>
      <c r="IHI85"/>
      <c r="IHJ85"/>
      <c r="IHK85"/>
      <c r="IHL85"/>
      <c r="IHM85"/>
      <c r="IHN85"/>
      <c r="IHO85"/>
      <c r="IHP85"/>
      <c r="IHQ85"/>
      <c r="IHR85"/>
      <c r="IHS85"/>
      <c r="IHT85"/>
      <c r="IHU85"/>
      <c r="IHV85"/>
      <c r="IHW85"/>
      <c r="IHX85"/>
      <c r="IHY85"/>
      <c r="IHZ85"/>
      <c r="IIA85"/>
      <c r="IIB85"/>
      <c r="IIC85"/>
      <c r="IID85"/>
      <c r="IIE85"/>
      <c r="IIF85"/>
      <c r="IIG85"/>
      <c r="IIH85"/>
      <c r="III85"/>
      <c r="IIJ85"/>
      <c r="IIK85"/>
      <c r="IIL85"/>
      <c r="IIM85"/>
      <c r="IIN85"/>
      <c r="IIO85"/>
      <c r="IIP85"/>
      <c r="IIQ85"/>
      <c r="IIR85"/>
      <c r="IIS85"/>
      <c r="IIT85"/>
      <c r="IIU85"/>
      <c r="IIV85"/>
      <c r="IIW85"/>
      <c r="IIX85"/>
      <c r="IIY85"/>
      <c r="IIZ85"/>
      <c r="IJA85"/>
      <c r="IJB85"/>
      <c r="IJC85"/>
      <c r="IJD85"/>
      <c r="IJE85"/>
      <c r="IJF85"/>
      <c r="IJG85"/>
      <c r="IJH85"/>
      <c r="IJI85"/>
      <c r="IJJ85"/>
      <c r="IJK85"/>
      <c r="IJL85"/>
      <c r="IJM85"/>
      <c r="IJN85"/>
      <c r="IJO85"/>
      <c r="IJP85"/>
      <c r="IJQ85"/>
      <c r="IJR85"/>
      <c r="IJS85"/>
      <c r="IJT85"/>
      <c r="IJU85"/>
      <c r="IJV85"/>
      <c r="IJW85"/>
      <c r="IJX85"/>
      <c r="IJY85"/>
      <c r="IJZ85"/>
      <c r="IKA85"/>
      <c r="IKB85"/>
      <c r="IKC85"/>
      <c r="IKD85"/>
      <c r="IKE85"/>
      <c r="IKF85"/>
      <c r="IKG85"/>
      <c r="IKH85"/>
      <c r="IKI85"/>
      <c r="IKJ85"/>
      <c r="IKK85"/>
      <c r="IKL85"/>
      <c r="IKM85"/>
      <c r="IKN85"/>
      <c r="IKO85"/>
      <c r="IKP85"/>
      <c r="IKQ85"/>
      <c r="IKR85"/>
      <c r="IKS85"/>
      <c r="IKT85"/>
      <c r="IKU85"/>
      <c r="IKV85"/>
      <c r="IKW85"/>
      <c r="IKX85"/>
      <c r="IKY85"/>
      <c r="IKZ85"/>
      <c r="ILA85"/>
      <c r="ILB85"/>
      <c r="ILC85"/>
      <c r="ILD85"/>
      <c r="ILE85"/>
      <c r="ILF85"/>
      <c r="ILG85"/>
      <c r="ILH85"/>
      <c r="ILI85"/>
      <c r="ILJ85"/>
      <c r="ILK85"/>
      <c r="ILL85"/>
      <c r="ILM85"/>
      <c r="ILN85"/>
      <c r="ILO85"/>
      <c r="ILP85"/>
      <c r="ILQ85"/>
      <c r="ILR85"/>
      <c r="ILS85"/>
      <c r="ILT85"/>
      <c r="ILU85"/>
      <c r="ILV85"/>
      <c r="ILW85"/>
      <c r="ILX85"/>
      <c r="ILY85"/>
      <c r="ILZ85"/>
      <c r="IMA85"/>
      <c r="IMB85"/>
      <c r="IMC85"/>
      <c r="IMD85"/>
      <c r="IME85"/>
      <c r="IMF85"/>
      <c r="IMG85"/>
      <c r="IMH85"/>
      <c r="IMI85"/>
      <c r="IMJ85"/>
      <c r="IMK85"/>
      <c r="IML85"/>
      <c r="IMM85"/>
      <c r="IMN85"/>
      <c r="IMO85"/>
      <c r="IMP85"/>
      <c r="IMQ85"/>
      <c r="IMR85"/>
      <c r="IMS85"/>
      <c r="IMT85"/>
      <c r="IMU85"/>
      <c r="IMV85"/>
      <c r="IMW85"/>
      <c r="IMX85"/>
      <c r="IMY85"/>
      <c r="IMZ85"/>
      <c r="INA85"/>
      <c r="INB85"/>
      <c r="INC85"/>
      <c r="IND85"/>
      <c r="INE85"/>
      <c r="INF85"/>
      <c r="ING85"/>
      <c r="INH85"/>
      <c r="INI85"/>
      <c r="INJ85"/>
      <c r="INK85"/>
      <c r="INL85"/>
      <c r="INM85"/>
      <c r="INN85"/>
      <c r="INO85"/>
      <c r="INP85"/>
      <c r="INQ85"/>
      <c r="INR85"/>
      <c r="INS85"/>
      <c r="INT85"/>
      <c r="INU85"/>
      <c r="INV85"/>
      <c r="INW85"/>
      <c r="INX85"/>
      <c r="INY85"/>
      <c r="INZ85"/>
      <c r="IOA85"/>
      <c r="IOB85"/>
      <c r="IOC85"/>
      <c r="IOD85"/>
      <c r="IOE85"/>
      <c r="IOF85"/>
      <c r="IOG85"/>
      <c r="IOH85"/>
      <c r="IOI85"/>
      <c r="IOJ85"/>
      <c r="IOK85"/>
      <c r="IOL85"/>
      <c r="IOM85"/>
      <c r="ION85"/>
      <c r="IOO85"/>
      <c r="IOP85"/>
      <c r="IOQ85"/>
      <c r="IOR85"/>
      <c r="IOS85"/>
      <c r="IOT85"/>
      <c r="IOU85"/>
      <c r="IOV85"/>
      <c r="IOW85"/>
      <c r="IOX85"/>
      <c r="IOY85"/>
      <c r="IOZ85"/>
      <c r="IPA85"/>
      <c r="IPB85"/>
      <c r="IPC85"/>
      <c r="IPD85"/>
      <c r="IPE85"/>
      <c r="IPF85"/>
      <c r="IPG85"/>
      <c r="IPH85"/>
      <c r="IPI85"/>
      <c r="IPJ85"/>
      <c r="IPK85"/>
      <c r="IPL85"/>
      <c r="IPM85"/>
      <c r="IPN85"/>
      <c r="IPO85"/>
      <c r="IPP85"/>
      <c r="IPQ85"/>
      <c r="IPR85"/>
      <c r="IPS85"/>
      <c r="IPT85"/>
      <c r="IPU85"/>
      <c r="IPV85"/>
      <c r="IPW85"/>
      <c r="IPX85"/>
      <c r="IPY85"/>
      <c r="IPZ85"/>
      <c r="IQA85"/>
      <c r="IQB85"/>
      <c r="IQC85"/>
      <c r="IQD85"/>
      <c r="IQE85"/>
      <c r="IQF85"/>
      <c r="IQG85"/>
      <c r="IQH85"/>
      <c r="IQI85"/>
      <c r="IQJ85"/>
      <c r="IQK85"/>
      <c r="IQL85"/>
      <c r="IQM85"/>
      <c r="IQN85"/>
      <c r="IQO85"/>
      <c r="IQP85"/>
      <c r="IQQ85"/>
      <c r="IQR85"/>
      <c r="IQS85"/>
      <c r="IQT85"/>
      <c r="IQU85"/>
      <c r="IQV85"/>
      <c r="IQW85"/>
      <c r="IQX85"/>
      <c r="IQY85"/>
      <c r="IQZ85"/>
      <c r="IRA85"/>
      <c r="IRB85"/>
      <c r="IRC85"/>
      <c r="IRD85"/>
      <c r="IRE85"/>
      <c r="IRF85"/>
      <c r="IRG85"/>
      <c r="IRH85"/>
      <c r="IRI85"/>
      <c r="IRJ85"/>
      <c r="IRK85"/>
      <c r="IRL85"/>
      <c r="IRM85"/>
      <c r="IRN85"/>
      <c r="IRO85"/>
      <c r="IRP85"/>
      <c r="IRQ85"/>
      <c r="IRR85"/>
      <c r="IRS85"/>
      <c r="IRT85"/>
      <c r="IRU85"/>
      <c r="IRV85"/>
      <c r="IRW85"/>
      <c r="IRX85"/>
      <c r="IRY85"/>
      <c r="IRZ85"/>
      <c r="ISA85"/>
      <c r="ISB85"/>
      <c r="ISC85"/>
      <c r="ISD85"/>
      <c r="ISE85"/>
      <c r="ISF85"/>
      <c r="ISG85"/>
      <c r="ISH85"/>
      <c r="ISI85"/>
      <c r="ISJ85"/>
      <c r="ISK85"/>
      <c r="ISL85"/>
      <c r="ISM85"/>
      <c r="ISN85"/>
      <c r="ISO85"/>
      <c r="ISP85"/>
      <c r="ISQ85"/>
      <c r="ISR85"/>
      <c r="ISS85"/>
      <c r="IST85"/>
      <c r="ISU85"/>
      <c r="ISV85"/>
      <c r="ISW85"/>
      <c r="ISX85"/>
      <c r="ISY85"/>
      <c r="ISZ85"/>
      <c r="ITA85"/>
      <c r="ITB85"/>
      <c r="ITC85"/>
      <c r="ITD85"/>
      <c r="ITE85"/>
      <c r="ITF85"/>
      <c r="ITG85"/>
      <c r="ITH85"/>
      <c r="ITI85"/>
      <c r="ITJ85"/>
      <c r="ITK85"/>
      <c r="ITL85"/>
      <c r="ITM85"/>
      <c r="ITN85"/>
      <c r="ITO85"/>
      <c r="ITP85"/>
      <c r="ITQ85"/>
      <c r="ITR85"/>
      <c r="ITS85"/>
      <c r="ITT85"/>
      <c r="ITU85"/>
      <c r="ITV85"/>
      <c r="ITW85"/>
      <c r="ITX85"/>
      <c r="ITY85"/>
      <c r="ITZ85"/>
      <c r="IUA85"/>
      <c r="IUB85"/>
      <c r="IUC85"/>
      <c r="IUD85"/>
      <c r="IUE85"/>
      <c r="IUF85"/>
      <c r="IUG85"/>
      <c r="IUH85"/>
      <c r="IUI85"/>
      <c r="IUJ85"/>
      <c r="IUK85"/>
      <c r="IUL85"/>
      <c r="IUM85"/>
      <c r="IUN85"/>
      <c r="IUO85"/>
      <c r="IUP85"/>
      <c r="IUQ85"/>
      <c r="IUR85"/>
      <c r="IUS85"/>
      <c r="IUT85"/>
      <c r="IUU85"/>
      <c r="IUV85"/>
      <c r="IUW85"/>
      <c r="IUX85"/>
      <c r="IUY85"/>
      <c r="IUZ85"/>
      <c r="IVA85"/>
      <c r="IVB85"/>
      <c r="IVC85"/>
      <c r="IVD85"/>
      <c r="IVE85"/>
      <c r="IVF85"/>
      <c r="IVG85"/>
      <c r="IVH85"/>
      <c r="IVI85"/>
      <c r="IVJ85"/>
      <c r="IVK85"/>
      <c r="IVL85"/>
      <c r="IVM85"/>
      <c r="IVN85"/>
      <c r="IVO85"/>
      <c r="IVP85"/>
      <c r="IVQ85"/>
      <c r="IVR85"/>
      <c r="IVS85"/>
      <c r="IVT85"/>
      <c r="IVU85"/>
      <c r="IVV85"/>
      <c r="IVW85"/>
      <c r="IVX85"/>
      <c r="IVY85"/>
      <c r="IVZ85"/>
      <c r="IWA85"/>
      <c r="IWB85"/>
      <c r="IWC85"/>
      <c r="IWD85"/>
      <c r="IWE85"/>
      <c r="IWF85"/>
      <c r="IWG85"/>
      <c r="IWH85"/>
      <c r="IWI85"/>
      <c r="IWJ85"/>
      <c r="IWK85"/>
      <c r="IWL85"/>
      <c r="IWM85"/>
      <c r="IWN85"/>
      <c r="IWO85"/>
      <c r="IWP85"/>
      <c r="IWQ85"/>
      <c r="IWR85"/>
      <c r="IWS85"/>
      <c r="IWT85"/>
      <c r="IWU85"/>
      <c r="IWV85"/>
      <c r="IWW85"/>
      <c r="IWX85"/>
      <c r="IWY85"/>
      <c r="IWZ85"/>
      <c r="IXA85"/>
      <c r="IXB85"/>
      <c r="IXC85"/>
      <c r="IXD85"/>
      <c r="IXE85"/>
      <c r="IXF85"/>
      <c r="IXG85"/>
      <c r="IXH85"/>
      <c r="IXI85"/>
      <c r="IXJ85"/>
      <c r="IXK85"/>
      <c r="IXL85"/>
      <c r="IXM85"/>
      <c r="IXN85"/>
      <c r="IXO85"/>
      <c r="IXP85"/>
      <c r="IXQ85"/>
      <c r="IXR85"/>
      <c r="IXS85"/>
      <c r="IXT85"/>
      <c r="IXU85"/>
      <c r="IXV85"/>
      <c r="IXW85"/>
      <c r="IXX85"/>
      <c r="IXY85"/>
      <c r="IXZ85"/>
      <c r="IYA85"/>
      <c r="IYB85"/>
      <c r="IYC85"/>
      <c r="IYD85"/>
      <c r="IYE85"/>
      <c r="IYF85"/>
      <c r="IYG85"/>
      <c r="IYH85"/>
      <c r="IYI85"/>
      <c r="IYJ85"/>
      <c r="IYK85"/>
      <c r="IYL85"/>
      <c r="IYM85"/>
      <c r="IYN85"/>
      <c r="IYO85"/>
      <c r="IYP85"/>
      <c r="IYQ85"/>
      <c r="IYR85"/>
      <c r="IYS85"/>
      <c r="IYT85"/>
      <c r="IYU85"/>
      <c r="IYV85"/>
      <c r="IYW85"/>
      <c r="IYX85"/>
      <c r="IYY85"/>
      <c r="IYZ85"/>
      <c r="IZA85"/>
      <c r="IZB85"/>
      <c r="IZC85"/>
      <c r="IZD85"/>
      <c r="IZE85"/>
      <c r="IZF85"/>
      <c r="IZG85"/>
      <c r="IZH85"/>
      <c r="IZI85"/>
      <c r="IZJ85"/>
      <c r="IZK85"/>
      <c r="IZL85"/>
      <c r="IZM85"/>
      <c r="IZN85"/>
      <c r="IZO85"/>
      <c r="IZP85"/>
      <c r="IZQ85"/>
      <c r="IZR85"/>
      <c r="IZS85"/>
      <c r="IZT85"/>
      <c r="IZU85"/>
      <c r="IZV85"/>
      <c r="IZW85"/>
      <c r="IZX85"/>
      <c r="IZY85"/>
      <c r="IZZ85"/>
      <c r="JAA85"/>
      <c r="JAB85"/>
      <c r="JAC85"/>
      <c r="JAD85"/>
      <c r="JAE85"/>
      <c r="JAF85"/>
      <c r="JAG85"/>
      <c r="JAH85"/>
      <c r="JAI85"/>
      <c r="JAJ85"/>
      <c r="JAK85"/>
      <c r="JAL85"/>
      <c r="JAM85"/>
      <c r="JAN85"/>
      <c r="JAO85"/>
      <c r="JAP85"/>
      <c r="JAQ85"/>
      <c r="JAR85"/>
      <c r="JAS85"/>
      <c r="JAT85"/>
      <c r="JAU85"/>
      <c r="JAV85"/>
      <c r="JAW85"/>
      <c r="JAX85"/>
      <c r="JAY85"/>
      <c r="JAZ85"/>
      <c r="JBA85"/>
      <c r="JBB85"/>
      <c r="JBC85"/>
      <c r="JBD85"/>
      <c r="JBE85"/>
      <c r="JBF85"/>
      <c r="JBG85"/>
      <c r="JBH85"/>
      <c r="JBI85"/>
      <c r="JBJ85"/>
      <c r="JBK85"/>
      <c r="JBL85"/>
      <c r="JBM85"/>
      <c r="JBN85"/>
      <c r="JBO85"/>
      <c r="JBP85"/>
      <c r="JBQ85"/>
      <c r="JBR85"/>
      <c r="JBS85"/>
      <c r="JBT85"/>
      <c r="JBU85"/>
      <c r="JBV85"/>
      <c r="JBW85"/>
      <c r="JBX85"/>
      <c r="JBY85"/>
      <c r="JBZ85"/>
      <c r="JCA85"/>
      <c r="JCB85"/>
      <c r="JCC85"/>
      <c r="JCD85"/>
      <c r="JCE85"/>
      <c r="JCF85"/>
      <c r="JCG85"/>
      <c r="JCH85"/>
      <c r="JCI85"/>
      <c r="JCJ85"/>
      <c r="JCK85"/>
      <c r="JCL85"/>
      <c r="JCM85"/>
      <c r="JCN85"/>
      <c r="JCO85"/>
      <c r="JCP85"/>
      <c r="JCQ85"/>
      <c r="JCR85"/>
      <c r="JCS85"/>
      <c r="JCT85"/>
      <c r="JCU85"/>
      <c r="JCV85"/>
      <c r="JCW85"/>
      <c r="JCX85"/>
      <c r="JCY85"/>
      <c r="JCZ85"/>
      <c r="JDA85"/>
      <c r="JDB85"/>
      <c r="JDC85"/>
      <c r="JDD85"/>
      <c r="JDE85"/>
      <c r="JDF85"/>
      <c r="JDG85"/>
      <c r="JDH85"/>
      <c r="JDI85"/>
      <c r="JDJ85"/>
      <c r="JDK85"/>
      <c r="JDL85"/>
      <c r="JDM85"/>
      <c r="JDN85"/>
      <c r="JDO85"/>
      <c r="JDP85"/>
      <c r="JDQ85"/>
      <c r="JDR85"/>
      <c r="JDS85"/>
      <c r="JDT85"/>
      <c r="JDU85"/>
      <c r="JDV85"/>
      <c r="JDW85"/>
      <c r="JDX85"/>
      <c r="JDY85"/>
      <c r="JDZ85"/>
      <c r="JEA85"/>
      <c r="JEB85"/>
      <c r="JEC85"/>
      <c r="JED85"/>
      <c r="JEE85"/>
      <c r="JEF85"/>
      <c r="JEG85"/>
      <c r="JEH85"/>
      <c r="JEI85"/>
      <c r="JEJ85"/>
      <c r="JEK85"/>
      <c r="JEL85"/>
      <c r="JEM85"/>
      <c r="JEN85"/>
      <c r="JEO85"/>
      <c r="JEP85"/>
      <c r="JEQ85"/>
      <c r="JER85"/>
      <c r="JES85"/>
      <c r="JET85"/>
      <c r="JEU85"/>
      <c r="JEV85"/>
      <c r="JEW85"/>
      <c r="JEX85"/>
      <c r="JEY85"/>
      <c r="JEZ85"/>
      <c r="JFA85"/>
      <c r="JFB85"/>
      <c r="JFC85"/>
      <c r="JFD85"/>
      <c r="JFE85"/>
      <c r="JFF85"/>
      <c r="JFG85"/>
      <c r="JFH85"/>
      <c r="JFI85"/>
      <c r="JFJ85"/>
      <c r="JFK85"/>
      <c r="JFL85"/>
      <c r="JFM85"/>
      <c r="JFN85"/>
      <c r="JFO85"/>
      <c r="JFP85"/>
      <c r="JFQ85"/>
      <c r="JFR85"/>
      <c r="JFS85"/>
      <c r="JFT85"/>
      <c r="JFU85"/>
      <c r="JFV85"/>
      <c r="JFW85"/>
      <c r="JFX85"/>
      <c r="JFY85"/>
      <c r="JFZ85"/>
      <c r="JGA85"/>
      <c r="JGB85"/>
      <c r="JGC85"/>
      <c r="JGD85"/>
      <c r="JGE85"/>
      <c r="JGF85"/>
      <c r="JGG85"/>
      <c r="JGH85"/>
      <c r="JGI85"/>
      <c r="JGJ85"/>
      <c r="JGK85"/>
      <c r="JGL85"/>
      <c r="JGM85"/>
      <c r="JGN85"/>
      <c r="JGO85"/>
      <c r="JGP85"/>
      <c r="JGQ85"/>
      <c r="JGR85"/>
      <c r="JGS85"/>
      <c r="JGT85"/>
      <c r="JGU85"/>
      <c r="JGV85"/>
      <c r="JGW85"/>
      <c r="JGX85"/>
      <c r="JGY85"/>
      <c r="JGZ85"/>
      <c r="JHA85"/>
      <c r="JHB85"/>
      <c r="JHC85"/>
      <c r="JHD85"/>
      <c r="JHE85"/>
      <c r="JHF85"/>
      <c r="JHG85"/>
      <c r="JHH85"/>
      <c r="JHI85"/>
      <c r="JHJ85"/>
      <c r="JHK85"/>
      <c r="JHL85"/>
      <c r="JHM85"/>
      <c r="JHN85"/>
      <c r="JHO85"/>
      <c r="JHP85"/>
      <c r="JHQ85"/>
      <c r="JHR85"/>
      <c r="JHS85"/>
      <c r="JHT85"/>
      <c r="JHU85"/>
      <c r="JHV85"/>
      <c r="JHW85"/>
      <c r="JHX85"/>
      <c r="JHY85"/>
      <c r="JHZ85"/>
      <c r="JIA85"/>
      <c r="JIB85"/>
      <c r="JIC85"/>
      <c r="JID85"/>
      <c r="JIE85"/>
      <c r="JIF85"/>
      <c r="JIG85"/>
      <c r="JIH85"/>
      <c r="JII85"/>
      <c r="JIJ85"/>
      <c r="JIK85"/>
      <c r="JIL85"/>
      <c r="JIM85"/>
      <c r="JIN85"/>
      <c r="JIO85"/>
      <c r="JIP85"/>
      <c r="JIQ85"/>
      <c r="JIR85"/>
      <c r="JIS85"/>
      <c r="JIT85"/>
      <c r="JIU85"/>
      <c r="JIV85"/>
      <c r="JIW85"/>
      <c r="JIX85"/>
      <c r="JIY85"/>
      <c r="JIZ85"/>
      <c r="JJA85"/>
      <c r="JJB85"/>
      <c r="JJC85"/>
      <c r="JJD85"/>
      <c r="JJE85"/>
      <c r="JJF85"/>
      <c r="JJG85"/>
      <c r="JJH85"/>
      <c r="JJI85"/>
      <c r="JJJ85"/>
      <c r="JJK85"/>
      <c r="JJL85"/>
      <c r="JJM85"/>
      <c r="JJN85"/>
      <c r="JJO85"/>
      <c r="JJP85"/>
      <c r="JJQ85"/>
      <c r="JJR85"/>
      <c r="JJS85"/>
      <c r="JJT85"/>
      <c r="JJU85"/>
      <c r="JJV85"/>
      <c r="JJW85"/>
      <c r="JJX85"/>
      <c r="JJY85"/>
      <c r="JJZ85"/>
      <c r="JKA85"/>
      <c r="JKB85"/>
      <c r="JKC85"/>
      <c r="JKD85"/>
      <c r="JKE85"/>
      <c r="JKF85"/>
      <c r="JKG85"/>
      <c r="JKH85"/>
      <c r="JKI85"/>
      <c r="JKJ85"/>
      <c r="JKK85"/>
      <c r="JKL85"/>
      <c r="JKM85"/>
      <c r="JKN85"/>
      <c r="JKO85"/>
      <c r="JKP85"/>
      <c r="JKQ85"/>
      <c r="JKR85"/>
      <c r="JKS85"/>
      <c r="JKT85"/>
      <c r="JKU85"/>
      <c r="JKV85"/>
      <c r="JKW85"/>
      <c r="JKX85"/>
      <c r="JKY85"/>
      <c r="JKZ85"/>
      <c r="JLA85"/>
      <c r="JLB85"/>
      <c r="JLC85"/>
      <c r="JLD85"/>
      <c r="JLE85"/>
      <c r="JLF85"/>
      <c r="JLG85"/>
      <c r="JLH85"/>
      <c r="JLI85"/>
      <c r="JLJ85"/>
      <c r="JLK85"/>
      <c r="JLL85"/>
      <c r="JLM85"/>
      <c r="JLN85"/>
      <c r="JLO85"/>
      <c r="JLP85"/>
      <c r="JLQ85"/>
      <c r="JLR85"/>
      <c r="JLS85"/>
      <c r="JLT85"/>
      <c r="JLU85"/>
      <c r="JLV85"/>
      <c r="JLW85"/>
      <c r="JLX85"/>
      <c r="JLY85"/>
      <c r="JLZ85"/>
      <c r="JMA85"/>
      <c r="JMB85"/>
      <c r="JMC85"/>
      <c r="JMD85"/>
      <c r="JME85"/>
      <c r="JMF85"/>
      <c r="JMG85"/>
      <c r="JMH85"/>
      <c r="JMI85"/>
      <c r="JMJ85"/>
      <c r="JMK85"/>
      <c r="JML85"/>
      <c r="JMM85"/>
      <c r="JMN85"/>
      <c r="JMO85"/>
      <c r="JMP85"/>
      <c r="JMQ85"/>
      <c r="JMR85"/>
      <c r="JMS85"/>
      <c r="JMT85"/>
      <c r="JMU85"/>
      <c r="JMV85"/>
      <c r="JMW85"/>
      <c r="JMX85"/>
      <c r="JMY85"/>
      <c r="JMZ85"/>
      <c r="JNA85"/>
      <c r="JNB85"/>
      <c r="JNC85"/>
      <c r="JND85"/>
      <c r="JNE85"/>
      <c r="JNF85"/>
      <c r="JNG85"/>
      <c r="JNH85"/>
      <c r="JNI85"/>
      <c r="JNJ85"/>
      <c r="JNK85"/>
      <c r="JNL85"/>
      <c r="JNM85"/>
      <c r="JNN85"/>
      <c r="JNO85"/>
      <c r="JNP85"/>
      <c r="JNQ85"/>
      <c r="JNR85"/>
      <c r="JNS85"/>
      <c r="JNT85"/>
      <c r="JNU85"/>
      <c r="JNV85"/>
      <c r="JNW85"/>
      <c r="JNX85"/>
      <c r="JNY85"/>
      <c r="JNZ85"/>
      <c r="JOA85"/>
      <c r="JOB85"/>
      <c r="JOC85"/>
      <c r="JOD85"/>
      <c r="JOE85"/>
      <c r="JOF85"/>
      <c r="JOG85"/>
      <c r="JOH85"/>
      <c r="JOI85"/>
      <c r="JOJ85"/>
      <c r="JOK85"/>
      <c r="JOL85"/>
      <c r="JOM85"/>
      <c r="JON85"/>
      <c r="JOO85"/>
      <c r="JOP85"/>
      <c r="JOQ85"/>
      <c r="JOR85"/>
      <c r="JOS85"/>
      <c r="JOT85"/>
      <c r="JOU85"/>
      <c r="JOV85"/>
      <c r="JOW85"/>
      <c r="JOX85"/>
      <c r="JOY85"/>
      <c r="JOZ85"/>
      <c r="JPA85"/>
      <c r="JPB85"/>
      <c r="JPC85"/>
      <c r="JPD85"/>
      <c r="JPE85"/>
      <c r="JPF85"/>
      <c r="JPG85"/>
      <c r="JPH85"/>
      <c r="JPI85"/>
      <c r="JPJ85"/>
      <c r="JPK85"/>
      <c r="JPL85"/>
      <c r="JPM85"/>
      <c r="JPN85"/>
      <c r="JPO85"/>
      <c r="JPP85"/>
      <c r="JPQ85"/>
      <c r="JPR85"/>
      <c r="JPS85"/>
      <c r="JPT85"/>
      <c r="JPU85"/>
      <c r="JPV85"/>
      <c r="JPW85"/>
      <c r="JPX85"/>
      <c r="JPY85"/>
      <c r="JPZ85"/>
      <c r="JQA85"/>
      <c r="JQB85"/>
      <c r="JQC85"/>
      <c r="JQD85"/>
      <c r="JQE85"/>
      <c r="JQF85"/>
      <c r="JQG85"/>
      <c r="JQH85"/>
      <c r="JQI85"/>
      <c r="JQJ85"/>
      <c r="JQK85"/>
      <c r="JQL85"/>
      <c r="JQM85"/>
      <c r="JQN85"/>
      <c r="JQO85"/>
      <c r="JQP85"/>
      <c r="JQQ85"/>
      <c r="JQR85"/>
      <c r="JQS85"/>
      <c r="JQT85"/>
      <c r="JQU85"/>
      <c r="JQV85"/>
      <c r="JQW85"/>
      <c r="JQX85"/>
      <c r="JQY85"/>
      <c r="JQZ85"/>
      <c r="JRA85"/>
      <c r="JRB85"/>
      <c r="JRC85"/>
      <c r="JRD85"/>
      <c r="JRE85"/>
      <c r="JRF85"/>
      <c r="JRG85"/>
      <c r="JRH85"/>
      <c r="JRI85"/>
      <c r="JRJ85"/>
      <c r="JRK85"/>
      <c r="JRL85"/>
      <c r="JRM85"/>
      <c r="JRN85"/>
      <c r="JRO85"/>
      <c r="JRP85"/>
      <c r="JRQ85"/>
      <c r="JRR85"/>
      <c r="JRS85"/>
      <c r="JRT85"/>
      <c r="JRU85"/>
      <c r="JRV85"/>
      <c r="JRW85"/>
      <c r="JRX85"/>
      <c r="JRY85"/>
      <c r="JRZ85"/>
      <c r="JSA85"/>
      <c r="JSB85"/>
      <c r="JSC85"/>
      <c r="JSD85"/>
      <c r="JSE85"/>
      <c r="JSF85"/>
      <c r="JSG85"/>
      <c r="JSH85"/>
      <c r="JSI85"/>
      <c r="JSJ85"/>
      <c r="JSK85"/>
      <c r="JSL85"/>
      <c r="JSM85"/>
      <c r="JSN85"/>
      <c r="JSO85"/>
      <c r="JSP85"/>
      <c r="JSQ85"/>
      <c r="JSR85"/>
      <c r="JSS85"/>
      <c r="JST85"/>
      <c r="JSU85"/>
      <c r="JSV85"/>
      <c r="JSW85"/>
      <c r="JSX85"/>
      <c r="JSY85"/>
      <c r="JSZ85"/>
      <c r="JTA85"/>
      <c r="JTB85"/>
      <c r="JTC85"/>
      <c r="JTD85"/>
      <c r="JTE85"/>
      <c r="JTF85"/>
      <c r="JTG85"/>
      <c r="JTH85"/>
      <c r="JTI85"/>
      <c r="JTJ85"/>
      <c r="JTK85"/>
      <c r="JTL85"/>
      <c r="JTM85"/>
      <c r="JTN85"/>
      <c r="JTO85"/>
      <c r="JTP85"/>
      <c r="JTQ85"/>
      <c r="JTR85"/>
      <c r="JTS85"/>
      <c r="JTT85"/>
      <c r="JTU85"/>
      <c r="JTV85"/>
      <c r="JTW85"/>
      <c r="JTX85"/>
      <c r="JTY85"/>
      <c r="JTZ85"/>
      <c r="JUA85"/>
      <c r="JUB85"/>
      <c r="JUC85"/>
      <c r="JUD85"/>
      <c r="JUE85"/>
      <c r="JUF85"/>
      <c r="JUG85"/>
      <c r="JUH85"/>
      <c r="JUI85"/>
      <c r="JUJ85"/>
      <c r="JUK85"/>
      <c r="JUL85"/>
      <c r="JUM85"/>
      <c r="JUN85"/>
      <c r="JUO85"/>
      <c r="JUP85"/>
      <c r="JUQ85"/>
      <c r="JUR85"/>
      <c r="JUS85"/>
      <c r="JUT85"/>
      <c r="JUU85"/>
      <c r="JUV85"/>
      <c r="JUW85"/>
      <c r="JUX85"/>
      <c r="JUY85"/>
      <c r="JUZ85"/>
      <c r="JVA85"/>
      <c r="JVB85"/>
      <c r="JVC85"/>
      <c r="JVD85"/>
      <c r="JVE85"/>
      <c r="JVF85"/>
      <c r="JVG85"/>
      <c r="JVH85"/>
      <c r="JVI85"/>
      <c r="JVJ85"/>
      <c r="JVK85"/>
      <c r="JVL85"/>
      <c r="JVM85"/>
      <c r="JVN85"/>
      <c r="JVO85"/>
      <c r="JVP85"/>
      <c r="JVQ85"/>
      <c r="JVR85"/>
      <c r="JVS85"/>
      <c r="JVT85"/>
      <c r="JVU85"/>
      <c r="JVV85"/>
      <c r="JVW85"/>
      <c r="JVX85"/>
      <c r="JVY85"/>
      <c r="JVZ85"/>
      <c r="JWA85"/>
      <c r="JWB85"/>
      <c r="JWC85"/>
      <c r="JWD85"/>
      <c r="JWE85"/>
      <c r="JWF85"/>
      <c r="JWG85"/>
      <c r="JWH85"/>
      <c r="JWI85"/>
      <c r="JWJ85"/>
      <c r="JWK85"/>
      <c r="JWL85"/>
      <c r="JWM85"/>
      <c r="JWN85"/>
      <c r="JWO85"/>
      <c r="JWP85"/>
      <c r="JWQ85"/>
      <c r="JWR85"/>
      <c r="JWS85"/>
      <c r="JWT85"/>
      <c r="JWU85"/>
      <c r="JWV85"/>
      <c r="JWW85"/>
      <c r="JWX85"/>
      <c r="JWY85"/>
      <c r="JWZ85"/>
      <c r="JXA85"/>
      <c r="JXB85"/>
      <c r="JXC85"/>
      <c r="JXD85"/>
      <c r="JXE85"/>
      <c r="JXF85"/>
      <c r="JXG85"/>
      <c r="JXH85"/>
      <c r="JXI85"/>
      <c r="JXJ85"/>
      <c r="JXK85"/>
      <c r="JXL85"/>
      <c r="JXM85"/>
      <c r="JXN85"/>
      <c r="JXO85"/>
      <c r="JXP85"/>
      <c r="JXQ85"/>
      <c r="JXR85"/>
      <c r="JXS85"/>
      <c r="JXT85"/>
      <c r="JXU85"/>
      <c r="JXV85"/>
      <c r="JXW85"/>
      <c r="JXX85"/>
      <c r="JXY85"/>
      <c r="JXZ85"/>
      <c r="JYA85"/>
      <c r="JYB85"/>
      <c r="JYC85"/>
      <c r="JYD85"/>
      <c r="JYE85"/>
      <c r="JYF85"/>
      <c r="JYG85"/>
      <c r="JYH85"/>
      <c r="JYI85"/>
      <c r="JYJ85"/>
      <c r="JYK85"/>
      <c r="JYL85"/>
      <c r="JYM85"/>
      <c r="JYN85"/>
      <c r="JYO85"/>
      <c r="JYP85"/>
      <c r="JYQ85"/>
      <c r="JYR85"/>
      <c r="JYS85"/>
      <c r="JYT85"/>
      <c r="JYU85"/>
      <c r="JYV85"/>
      <c r="JYW85"/>
      <c r="JYX85"/>
      <c r="JYY85"/>
      <c r="JYZ85"/>
      <c r="JZA85"/>
      <c r="JZB85"/>
      <c r="JZC85"/>
      <c r="JZD85"/>
      <c r="JZE85"/>
      <c r="JZF85"/>
      <c r="JZG85"/>
      <c r="JZH85"/>
      <c r="JZI85"/>
      <c r="JZJ85"/>
      <c r="JZK85"/>
      <c r="JZL85"/>
      <c r="JZM85"/>
      <c r="JZN85"/>
      <c r="JZO85"/>
      <c r="JZP85"/>
      <c r="JZQ85"/>
      <c r="JZR85"/>
      <c r="JZS85"/>
      <c r="JZT85"/>
      <c r="JZU85"/>
      <c r="JZV85"/>
      <c r="JZW85"/>
      <c r="JZX85"/>
      <c r="JZY85"/>
      <c r="JZZ85"/>
      <c r="KAA85"/>
      <c r="KAB85"/>
      <c r="KAC85"/>
      <c r="KAD85"/>
      <c r="KAE85"/>
      <c r="KAF85"/>
      <c r="KAG85"/>
      <c r="KAH85"/>
      <c r="KAI85"/>
      <c r="KAJ85"/>
      <c r="KAK85"/>
      <c r="KAL85"/>
      <c r="KAM85"/>
      <c r="KAN85"/>
      <c r="KAO85"/>
      <c r="KAP85"/>
      <c r="KAQ85"/>
      <c r="KAR85"/>
      <c r="KAS85"/>
      <c r="KAT85"/>
      <c r="KAU85"/>
      <c r="KAV85"/>
      <c r="KAW85"/>
      <c r="KAX85"/>
      <c r="KAY85"/>
      <c r="KAZ85"/>
      <c r="KBA85"/>
      <c r="KBB85"/>
      <c r="KBC85"/>
      <c r="KBD85"/>
      <c r="KBE85"/>
      <c r="KBF85"/>
      <c r="KBG85"/>
      <c r="KBH85"/>
      <c r="KBI85"/>
      <c r="KBJ85"/>
      <c r="KBK85"/>
      <c r="KBL85"/>
      <c r="KBM85"/>
      <c r="KBN85"/>
      <c r="KBO85"/>
      <c r="KBP85"/>
      <c r="KBQ85"/>
      <c r="KBR85"/>
      <c r="KBS85"/>
      <c r="KBT85"/>
      <c r="KBU85"/>
      <c r="KBV85"/>
      <c r="KBW85"/>
      <c r="KBX85"/>
      <c r="KBY85"/>
      <c r="KBZ85"/>
      <c r="KCA85"/>
      <c r="KCB85"/>
      <c r="KCC85"/>
      <c r="KCD85"/>
      <c r="KCE85"/>
      <c r="KCF85"/>
      <c r="KCG85"/>
      <c r="KCH85"/>
      <c r="KCI85"/>
      <c r="KCJ85"/>
      <c r="KCK85"/>
      <c r="KCL85"/>
      <c r="KCM85"/>
      <c r="KCN85"/>
      <c r="KCO85"/>
      <c r="KCP85"/>
      <c r="KCQ85"/>
      <c r="KCR85"/>
      <c r="KCS85"/>
      <c r="KCT85"/>
      <c r="KCU85"/>
      <c r="KCV85"/>
      <c r="KCW85"/>
      <c r="KCX85"/>
      <c r="KCY85"/>
      <c r="KCZ85"/>
      <c r="KDA85"/>
      <c r="KDB85"/>
      <c r="KDC85"/>
      <c r="KDD85"/>
      <c r="KDE85"/>
      <c r="KDF85"/>
      <c r="KDG85"/>
      <c r="KDH85"/>
      <c r="KDI85"/>
      <c r="KDJ85"/>
      <c r="KDK85"/>
      <c r="KDL85"/>
      <c r="KDM85"/>
      <c r="KDN85"/>
      <c r="KDO85"/>
      <c r="KDP85"/>
      <c r="KDQ85"/>
      <c r="KDR85"/>
      <c r="KDS85"/>
      <c r="KDT85"/>
      <c r="KDU85"/>
      <c r="KDV85"/>
      <c r="KDW85"/>
      <c r="KDX85"/>
      <c r="KDY85"/>
      <c r="KDZ85"/>
      <c r="KEA85"/>
      <c r="KEB85"/>
      <c r="KEC85"/>
      <c r="KED85"/>
      <c r="KEE85"/>
      <c r="KEF85"/>
      <c r="KEG85"/>
      <c r="KEH85"/>
      <c r="KEI85"/>
      <c r="KEJ85"/>
      <c r="KEK85"/>
      <c r="KEL85"/>
      <c r="KEM85"/>
      <c r="KEN85"/>
      <c r="KEO85"/>
      <c r="KEP85"/>
      <c r="KEQ85"/>
      <c r="KER85"/>
      <c r="KES85"/>
      <c r="KET85"/>
      <c r="KEU85"/>
      <c r="KEV85"/>
      <c r="KEW85"/>
      <c r="KEX85"/>
      <c r="KEY85"/>
      <c r="KEZ85"/>
      <c r="KFA85"/>
      <c r="KFB85"/>
      <c r="KFC85"/>
      <c r="KFD85"/>
      <c r="KFE85"/>
      <c r="KFF85"/>
      <c r="KFG85"/>
      <c r="KFH85"/>
      <c r="KFI85"/>
      <c r="KFJ85"/>
      <c r="KFK85"/>
      <c r="KFL85"/>
      <c r="KFM85"/>
      <c r="KFN85"/>
      <c r="KFO85"/>
      <c r="KFP85"/>
      <c r="KFQ85"/>
      <c r="KFR85"/>
      <c r="KFS85"/>
      <c r="KFT85"/>
      <c r="KFU85"/>
      <c r="KFV85"/>
      <c r="KFW85"/>
      <c r="KFX85"/>
      <c r="KFY85"/>
      <c r="KFZ85"/>
      <c r="KGA85"/>
      <c r="KGB85"/>
      <c r="KGC85"/>
      <c r="KGD85"/>
      <c r="KGE85"/>
      <c r="KGF85"/>
      <c r="KGG85"/>
      <c r="KGH85"/>
      <c r="KGI85"/>
      <c r="KGJ85"/>
      <c r="KGK85"/>
      <c r="KGL85"/>
      <c r="KGM85"/>
      <c r="KGN85"/>
      <c r="KGO85"/>
      <c r="KGP85"/>
      <c r="KGQ85"/>
      <c r="KGR85"/>
      <c r="KGS85"/>
      <c r="KGT85"/>
      <c r="KGU85"/>
      <c r="KGV85"/>
      <c r="KGW85"/>
      <c r="KGX85"/>
      <c r="KGY85"/>
      <c r="KGZ85"/>
      <c r="KHA85"/>
      <c r="KHB85"/>
      <c r="KHC85"/>
      <c r="KHD85"/>
      <c r="KHE85"/>
      <c r="KHF85"/>
      <c r="KHG85"/>
      <c r="KHH85"/>
      <c r="KHI85"/>
      <c r="KHJ85"/>
      <c r="KHK85"/>
      <c r="KHL85"/>
      <c r="KHM85"/>
      <c r="KHN85"/>
      <c r="KHO85"/>
      <c r="KHP85"/>
      <c r="KHQ85"/>
      <c r="KHR85"/>
      <c r="KHS85"/>
      <c r="KHT85"/>
      <c r="KHU85"/>
      <c r="KHV85"/>
      <c r="KHW85"/>
      <c r="KHX85"/>
      <c r="KHY85"/>
      <c r="KHZ85"/>
      <c r="KIA85"/>
      <c r="KIB85"/>
      <c r="KIC85"/>
      <c r="KID85"/>
      <c r="KIE85"/>
      <c r="KIF85"/>
      <c r="KIG85"/>
      <c r="KIH85"/>
      <c r="KII85"/>
      <c r="KIJ85"/>
      <c r="KIK85"/>
      <c r="KIL85"/>
      <c r="KIM85"/>
      <c r="KIN85"/>
      <c r="KIO85"/>
      <c r="KIP85"/>
      <c r="KIQ85"/>
      <c r="KIR85"/>
      <c r="KIS85"/>
      <c r="KIT85"/>
      <c r="KIU85"/>
      <c r="KIV85"/>
      <c r="KIW85"/>
      <c r="KIX85"/>
      <c r="KIY85"/>
      <c r="KIZ85"/>
      <c r="KJA85"/>
      <c r="KJB85"/>
      <c r="KJC85"/>
      <c r="KJD85"/>
      <c r="KJE85"/>
      <c r="KJF85"/>
      <c r="KJG85"/>
      <c r="KJH85"/>
      <c r="KJI85"/>
      <c r="KJJ85"/>
      <c r="KJK85"/>
      <c r="KJL85"/>
      <c r="KJM85"/>
      <c r="KJN85"/>
      <c r="KJO85"/>
      <c r="KJP85"/>
      <c r="KJQ85"/>
      <c r="KJR85"/>
      <c r="KJS85"/>
      <c r="KJT85"/>
      <c r="KJU85"/>
      <c r="KJV85"/>
      <c r="KJW85"/>
      <c r="KJX85"/>
      <c r="KJY85"/>
      <c r="KJZ85"/>
      <c r="KKA85"/>
      <c r="KKB85"/>
      <c r="KKC85"/>
      <c r="KKD85"/>
      <c r="KKE85"/>
      <c r="KKF85"/>
      <c r="KKG85"/>
      <c r="KKH85"/>
      <c r="KKI85"/>
      <c r="KKJ85"/>
      <c r="KKK85"/>
      <c r="KKL85"/>
      <c r="KKM85"/>
      <c r="KKN85"/>
      <c r="KKO85"/>
      <c r="KKP85"/>
      <c r="KKQ85"/>
      <c r="KKR85"/>
      <c r="KKS85"/>
      <c r="KKT85"/>
      <c r="KKU85"/>
      <c r="KKV85"/>
      <c r="KKW85"/>
      <c r="KKX85"/>
      <c r="KKY85"/>
      <c r="KKZ85"/>
      <c r="KLA85"/>
      <c r="KLB85"/>
      <c r="KLC85"/>
      <c r="KLD85"/>
      <c r="KLE85"/>
      <c r="KLF85"/>
      <c r="KLG85"/>
      <c r="KLH85"/>
      <c r="KLI85"/>
      <c r="KLJ85"/>
      <c r="KLK85"/>
      <c r="KLL85"/>
      <c r="KLM85"/>
      <c r="KLN85"/>
      <c r="KLO85"/>
      <c r="KLP85"/>
      <c r="KLQ85"/>
      <c r="KLR85"/>
      <c r="KLS85"/>
      <c r="KLT85"/>
      <c r="KLU85"/>
      <c r="KLV85"/>
      <c r="KLW85"/>
      <c r="KLX85"/>
      <c r="KLY85"/>
      <c r="KLZ85"/>
      <c r="KMA85"/>
      <c r="KMB85"/>
      <c r="KMC85"/>
      <c r="KMD85"/>
      <c r="KME85"/>
      <c r="KMF85"/>
      <c r="KMG85"/>
      <c r="KMH85"/>
      <c r="KMI85"/>
      <c r="KMJ85"/>
      <c r="KMK85"/>
      <c r="KML85"/>
      <c r="KMM85"/>
      <c r="KMN85"/>
      <c r="KMO85"/>
      <c r="KMP85"/>
      <c r="KMQ85"/>
      <c r="KMR85"/>
      <c r="KMS85"/>
      <c r="KMT85"/>
      <c r="KMU85"/>
      <c r="KMV85"/>
      <c r="KMW85"/>
      <c r="KMX85"/>
      <c r="KMY85"/>
      <c r="KMZ85"/>
      <c r="KNA85"/>
      <c r="KNB85"/>
      <c r="KNC85"/>
      <c r="KND85"/>
      <c r="KNE85"/>
      <c r="KNF85"/>
      <c r="KNG85"/>
      <c r="KNH85"/>
      <c r="KNI85"/>
      <c r="KNJ85"/>
      <c r="KNK85"/>
      <c r="KNL85"/>
      <c r="KNM85"/>
      <c r="KNN85"/>
      <c r="KNO85"/>
      <c r="KNP85"/>
      <c r="KNQ85"/>
      <c r="KNR85"/>
      <c r="KNS85"/>
      <c r="KNT85"/>
      <c r="KNU85"/>
      <c r="KNV85"/>
      <c r="KNW85"/>
      <c r="KNX85"/>
      <c r="KNY85"/>
      <c r="KNZ85"/>
      <c r="KOA85"/>
      <c r="KOB85"/>
      <c r="KOC85"/>
      <c r="KOD85"/>
      <c r="KOE85"/>
      <c r="KOF85"/>
      <c r="KOG85"/>
      <c r="KOH85"/>
      <c r="KOI85"/>
      <c r="KOJ85"/>
      <c r="KOK85"/>
      <c r="KOL85"/>
      <c r="KOM85"/>
      <c r="KON85"/>
      <c r="KOO85"/>
      <c r="KOP85"/>
      <c r="KOQ85"/>
      <c r="KOR85"/>
      <c r="KOS85"/>
      <c r="KOT85"/>
      <c r="KOU85"/>
      <c r="KOV85"/>
      <c r="KOW85"/>
      <c r="KOX85"/>
      <c r="KOY85"/>
      <c r="KOZ85"/>
      <c r="KPA85"/>
      <c r="KPB85"/>
      <c r="KPC85"/>
      <c r="KPD85"/>
      <c r="KPE85"/>
      <c r="KPF85"/>
      <c r="KPG85"/>
      <c r="KPH85"/>
      <c r="KPI85"/>
      <c r="KPJ85"/>
      <c r="KPK85"/>
      <c r="KPL85"/>
      <c r="KPM85"/>
      <c r="KPN85"/>
      <c r="KPO85"/>
      <c r="KPP85"/>
      <c r="KPQ85"/>
      <c r="KPR85"/>
      <c r="KPS85"/>
      <c r="KPT85"/>
      <c r="KPU85"/>
      <c r="KPV85"/>
      <c r="KPW85"/>
      <c r="KPX85"/>
      <c r="KPY85"/>
      <c r="KPZ85"/>
      <c r="KQA85"/>
      <c r="KQB85"/>
      <c r="KQC85"/>
      <c r="KQD85"/>
      <c r="KQE85"/>
      <c r="KQF85"/>
      <c r="KQG85"/>
      <c r="KQH85"/>
      <c r="KQI85"/>
      <c r="KQJ85"/>
      <c r="KQK85"/>
      <c r="KQL85"/>
      <c r="KQM85"/>
      <c r="KQN85"/>
      <c r="KQO85"/>
      <c r="KQP85"/>
      <c r="KQQ85"/>
      <c r="KQR85"/>
      <c r="KQS85"/>
      <c r="KQT85"/>
      <c r="KQU85"/>
      <c r="KQV85"/>
      <c r="KQW85"/>
      <c r="KQX85"/>
      <c r="KQY85"/>
      <c r="KQZ85"/>
      <c r="KRA85"/>
      <c r="KRB85"/>
      <c r="KRC85"/>
      <c r="KRD85"/>
      <c r="KRE85"/>
      <c r="KRF85"/>
      <c r="KRG85"/>
      <c r="KRH85"/>
      <c r="KRI85"/>
      <c r="KRJ85"/>
      <c r="KRK85"/>
      <c r="KRL85"/>
      <c r="KRM85"/>
      <c r="KRN85"/>
      <c r="KRO85"/>
      <c r="KRP85"/>
      <c r="KRQ85"/>
      <c r="KRR85"/>
      <c r="KRS85"/>
      <c r="KRT85"/>
      <c r="KRU85"/>
      <c r="KRV85"/>
      <c r="KRW85"/>
      <c r="KRX85"/>
      <c r="KRY85"/>
      <c r="KRZ85"/>
      <c r="KSA85"/>
      <c r="KSB85"/>
      <c r="KSC85"/>
      <c r="KSD85"/>
      <c r="KSE85"/>
      <c r="KSF85"/>
      <c r="KSG85"/>
      <c r="KSH85"/>
      <c r="KSI85"/>
      <c r="KSJ85"/>
      <c r="KSK85"/>
      <c r="KSL85"/>
      <c r="KSM85"/>
      <c r="KSN85"/>
      <c r="KSO85"/>
      <c r="KSP85"/>
      <c r="KSQ85"/>
      <c r="KSR85"/>
      <c r="KSS85"/>
      <c r="KST85"/>
      <c r="KSU85"/>
      <c r="KSV85"/>
      <c r="KSW85"/>
      <c r="KSX85"/>
      <c r="KSY85"/>
      <c r="KSZ85"/>
      <c r="KTA85"/>
      <c r="KTB85"/>
      <c r="KTC85"/>
      <c r="KTD85"/>
      <c r="KTE85"/>
      <c r="KTF85"/>
      <c r="KTG85"/>
      <c r="KTH85"/>
      <c r="KTI85"/>
      <c r="KTJ85"/>
      <c r="KTK85"/>
      <c r="KTL85"/>
      <c r="KTM85"/>
      <c r="KTN85"/>
      <c r="KTO85"/>
      <c r="KTP85"/>
      <c r="KTQ85"/>
      <c r="KTR85"/>
      <c r="KTS85"/>
      <c r="KTT85"/>
      <c r="KTU85"/>
      <c r="KTV85"/>
      <c r="KTW85"/>
      <c r="KTX85"/>
      <c r="KTY85"/>
      <c r="KTZ85"/>
      <c r="KUA85"/>
      <c r="KUB85"/>
      <c r="KUC85"/>
      <c r="KUD85"/>
      <c r="KUE85"/>
      <c r="KUF85"/>
      <c r="KUG85"/>
      <c r="KUH85"/>
      <c r="KUI85"/>
      <c r="KUJ85"/>
      <c r="KUK85"/>
      <c r="KUL85"/>
      <c r="KUM85"/>
      <c r="KUN85"/>
      <c r="KUO85"/>
      <c r="KUP85"/>
      <c r="KUQ85"/>
      <c r="KUR85"/>
      <c r="KUS85"/>
      <c r="KUT85"/>
      <c r="KUU85"/>
      <c r="KUV85"/>
      <c r="KUW85"/>
      <c r="KUX85"/>
      <c r="KUY85"/>
      <c r="KUZ85"/>
      <c r="KVA85"/>
      <c r="KVB85"/>
      <c r="KVC85"/>
      <c r="KVD85"/>
      <c r="KVE85"/>
      <c r="KVF85"/>
      <c r="KVG85"/>
      <c r="KVH85"/>
      <c r="KVI85"/>
      <c r="KVJ85"/>
      <c r="KVK85"/>
      <c r="KVL85"/>
      <c r="KVM85"/>
      <c r="KVN85"/>
      <c r="KVO85"/>
      <c r="KVP85"/>
      <c r="KVQ85"/>
      <c r="KVR85"/>
      <c r="KVS85"/>
      <c r="KVT85"/>
      <c r="KVU85"/>
      <c r="KVV85"/>
      <c r="KVW85"/>
      <c r="KVX85"/>
      <c r="KVY85"/>
      <c r="KVZ85"/>
      <c r="KWA85"/>
      <c r="KWB85"/>
      <c r="KWC85"/>
      <c r="KWD85"/>
      <c r="KWE85"/>
      <c r="KWF85"/>
      <c r="KWG85"/>
      <c r="KWH85"/>
      <c r="KWI85"/>
      <c r="KWJ85"/>
      <c r="KWK85"/>
      <c r="KWL85"/>
      <c r="KWM85"/>
      <c r="KWN85"/>
      <c r="KWO85"/>
      <c r="KWP85"/>
      <c r="KWQ85"/>
      <c r="KWR85"/>
      <c r="KWS85"/>
      <c r="KWT85"/>
      <c r="KWU85"/>
      <c r="KWV85"/>
      <c r="KWW85"/>
      <c r="KWX85"/>
      <c r="KWY85"/>
      <c r="KWZ85"/>
      <c r="KXA85"/>
      <c r="KXB85"/>
      <c r="KXC85"/>
      <c r="KXD85"/>
      <c r="KXE85"/>
      <c r="KXF85"/>
      <c r="KXG85"/>
      <c r="KXH85"/>
      <c r="KXI85"/>
      <c r="KXJ85"/>
      <c r="KXK85"/>
      <c r="KXL85"/>
      <c r="KXM85"/>
      <c r="KXN85"/>
      <c r="KXO85"/>
      <c r="KXP85"/>
      <c r="KXQ85"/>
      <c r="KXR85"/>
      <c r="KXS85"/>
      <c r="KXT85"/>
      <c r="KXU85"/>
      <c r="KXV85"/>
      <c r="KXW85"/>
      <c r="KXX85"/>
      <c r="KXY85"/>
      <c r="KXZ85"/>
      <c r="KYA85"/>
      <c r="KYB85"/>
      <c r="KYC85"/>
      <c r="KYD85"/>
      <c r="KYE85"/>
      <c r="KYF85"/>
      <c r="KYG85"/>
      <c r="KYH85"/>
      <c r="KYI85"/>
      <c r="KYJ85"/>
      <c r="KYK85"/>
      <c r="KYL85"/>
      <c r="KYM85"/>
      <c r="KYN85"/>
      <c r="KYO85"/>
      <c r="KYP85"/>
      <c r="KYQ85"/>
      <c r="KYR85"/>
      <c r="KYS85"/>
      <c r="KYT85"/>
      <c r="KYU85"/>
      <c r="KYV85"/>
      <c r="KYW85"/>
      <c r="KYX85"/>
      <c r="KYY85"/>
      <c r="KYZ85"/>
      <c r="KZA85"/>
      <c r="KZB85"/>
      <c r="KZC85"/>
      <c r="KZD85"/>
      <c r="KZE85"/>
      <c r="KZF85"/>
      <c r="KZG85"/>
      <c r="KZH85"/>
      <c r="KZI85"/>
      <c r="KZJ85"/>
      <c r="KZK85"/>
      <c r="KZL85"/>
      <c r="KZM85"/>
      <c r="KZN85"/>
      <c r="KZO85"/>
      <c r="KZP85"/>
      <c r="KZQ85"/>
      <c r="KZR85"/>
      <c r="KZS85"/>
      <c r="KZT85"/>
      <c r="KZU85"/>
      <c r="KZV85"/>
      <c r="KZW85"/>
      <c r="KZX85"/>
      <c r="KZY85"/>
      <c r="KZZ85"/>
      <c r="LAA85"/>
      <c r="LAB85"/>
      <c r="LAC85"/>
      <c r="LAD85"/>
      <c r="LAE85"/>
      <c r="LAF85"/>
      <c r="LAG85"/>
      <c r="LAH85"/>
      <c r="LAI85"/>
      <c r="LAJ85"/>
      <c r="LAK85"/>
      <c r="LAL85"/>
      <c r="LAM85"/>
      <c r="LAN85"/>
      <c r="LAO85"/>
      <c r="LAP85"/>
      <c r="LAQ85"/>
      <c r="LAR85"/>
      <c r="LAS85"/>
      <c r="LAT85"/>
      <c r="LAU85"/>
      <c r="LAV85"/>
      <c r="LAW85"/>
      <c r="LAX85"/>
      <c r="LAY85"/>
      <c r="LAZ85"/>
      <c r="LBA85"/>
      <c r="LBB85"/>
      <c r="LBC85"/>
      <c r="LBD85"/>
      <c r="LBE85"/>
      <c r="LBF85"/>
      <c r="LBG85"/>
      <c r="LBH85"/>
      <c r="LBI85"/>
      <c r="LBJ85"/>
      <c r="LBK85"/>
      <c r="LBL85"/>
      <c r="LBM85"/>
      <c r="LBN85"/>
      <c r="LBO85"/>
      <c r="LBP85"/>
      <c r="LBQ85"/>
      <c r="LBR85"/>
      <c r="LBS85"/>
      <c r="LBT85"/>
      <c r="LBU85"/>
      <c r="LBV85"/>
      <c r="LBW85"/>
      <c r="LBX85"/>
      <c r="LBY85"/>
      <c r="LBZ85"/>
      <c r="LCA85"/>
      <c r="LCB85"/>
      <c r="LCC85"/>
      <c r="LCD85"/>
      <c r="LCE85"/>
      <c r="LCF85"/>
      <c r="LCG85"/>
      <c r="LCH85"/>
      <c r="LCI85"/>
      <c r="LCJ85"/>
      <c r="LCK85"/>
      <c r="LCL85"/>
      <c r="LCM85"/>
      <c r="LCN85"/>
      <c r="LCO85"/>
      <c r="LCP85"/>
      <c r="LCQ85"/>
      <c r="LCR85"/>
      <c r="LCS85"/>
      <c r="LCT85"/>
      <c r="LCU85"/>
      <c r="LCV85"/>
      <c r="LCW85"/>
      <c r="LCX85"/>
      <c r="LCY85"/>
      <c r="LCZ85"/>
      <c r="LDA85"/>
      <c r="LDB85"/>
      <c r="LDC85"/>
      <c r="LDD85"/>
      <c r="LDE85"/>
      <c r="LDF85"/>
      <c r="LDG85"/>
      <c r="LDH85"/>
      <c r="LDI85"/>
      <c r="LDJ85"/>
      <c r="LDK85"/>
      <c r="LDL85"/>
      <c r="LDM85"/>
      <c r="LDN85"/>
      <c r="LDO85"/>
      <c r="LDP85"/>
      <c r="LDQ85"/>
      <c r="LDR85"/>
      <c r="LDS85"/>
      <c r="LDT85"/>
      <c r="LDU85"/>
      <c r="LDV85"/>
      <c r="LDW85"/>
      <c r="LDX85"/>
      <c r="LDY85"/>
      <c r="LDZ85"/>
      <c r="LEA85"/>
      <c r="LEB85"/>
      <c r="LEC85"/>
      <c r="LED85"/>
      <c r="LEE85"/>
      <c r="LEF85"/>
      <c r="LEG85"/>
      <c r="LEH85"/>
      <c r="LEI85"/>
      <c r="LEJ85"/>
      <c r="LEK85"/>
      <c r="LEL85"/>
      <c r="LEM85"/>
      <c r="LEN85"/>
      <c r="LEO85"/>
      <c r="LEP85"/>
      <c r="LEQ85"/>
      <c r="LER85"/>
      <c r="LES85"/>
      <c r="LET85"/>
      <c r="LEU85"/>
      <c r="LEV85"/>
      <c r="LEW85"/>
      <c r="LEX85"/>
      <c r="LEY85"/>
      <c r="LEZ85"/>
      <c r="LFA85"/>
      <c r="LFB85"/>
      <c r="LFC85"/>
      <c r="LFD85"/>
      <c r="LFE85"/>
      <c r="LFF85"/>
      <c r="LFG85"/>
      <c r="LFH85"/>
      <c r="LFI85"/>
      <c r="LFJ85"/>
      <c r="LFK85"/>
      <c r="LFL85"/>
      <c r="LFM85"/>
      <c r="LFN85"/>
      <c r="LFO85"/>
      <c r="LFP85"/>
      <c r="LFQ85"/>
      <c r="LFR85"/>
      <c r="LFS85"/>
      <c r="LFT85"/>
      <c r="LFU85"/>
      <c r="LFV85"/>
      <c r="LFW85"/>
      <c r="LFX85"/>
      <c r="LFY85"/>
      <c r="LFZ85"/>
      <c r="LGA85"/>
      <c r="LGB85"/>
      <c r="LGC85"/>
      <c r="LGD85"/>
      <c r="LGE85"/>
      <c r="LGF85"/>
      <c r="LGG85"/>
      <c r="LGH85"/>
      <c r="LGI85"/>
      <c r="LGJ85"/>
      <c r="LGK85"/>
      <c r="LGL85"/>
      <c r="LGM85"/>
      <c r="LGN85"/>
      <c r="LGO85"/>
      <c r="LGP85"/>
      <c r="LGQ85"/>
      <c r="LGR85"/>
      <c r="LGS85"/>
      <c r="LGT85"/>
      <c r="LGU85"/>
      <c r="LGV85"/>
      <c r="LGW85"/>
      <c r="LGX85"/>
      <c r="LGY85"/>
      <c r="LGZ85"/>
      <c r="LHA85"/>
      <c r="LHB85"/>
      <c r="LHC85"/>
      <c r="LHD85"/>
      <c r="LHE85"/>
      <c r="LHF85"/>
      <c r="LHG85"/>
      <c r="LHH85"/>
      <c r="LHI85"/>
      <c r="LHJ85"/>
      <c r="LHK85"/>
      <c r="LHL85"/>
      <c r="LHM85"/>
      <c r="LHN85"/>
      <c r="LHO85"/>
      <c r="LHP85"/>
      <c r="LHQ85"/>
      <c r="LHR85"/>
      <c r="LHS85"/>
      <c r="LHT85"/>
      <c r="LHU85"/>
      <c r="LHV85"/>
      <c r="LHW85"/>
      <c r="LHX85"/>
      <c r="LHY85"/>
      <c r="LHZ85"/>
      <c r="LIA85"/>
      <c r="LIB85"/>
      <c r="LIC85"/>
      <c r="LID85"/>
      <c r="LIE85"/>
      <c r="LIF85"/>
      <c r="LIG85"/>
      <c r="LIH85"/>
      <c r="LII85"/>
      <c r="LIJ85"/>
      <c r="LIK85"/>
      <c r="LIL85"/>
      <c r="LIM85"/>
      <c r="LIN85"/>
      <c r="LIO85"/>
      <c r="LIP85"/>
      <c r="LIQ85"/>
      <c r="LIR85"/>
      <c r="LIS85"/>
      <c r="LIT85"/>
      <c r="LIU85"/>
      <c r="LIV85"/>
      <c r="LIW85"/>
      <c r="LIX85"/>
      <c r="LIY85"/>
      <c r="LIZ85"/>
      <c r="LJA85"/>
      <c r="LJB85"/>
      <c r="LJC85"/>
      <c r="LJD85"/>
      <c r="LJE85"/>
      <c r="LJF85"/>
      <c r="LJG85"/>
      <c r="LJH85"/>
      <c r="LJI85"/>
      <c r="LJJ85"/>
      <c r="LJK85"/>
      <c r="LJL85"/>
      <c r="LJM85"/>
      <c r="LJN85"/>
      <c r="LJO85"/>
      <c r="LJP85"/>
      <c r="LJQ85"/>
      <c r="LJR85"/>
      <c r="LJS85"/>
      <c r="LJT85"/>
      <c r="LJU85"/>
      <c r="LJV85"/>
      <c r="LJW85"/>
      <c r="LJX85"/>
      <c r="LJY85"/>
      <c r="LJZ85"/>
      <c r="LKA85"/>
      <c r="LKB85"/>
      <c r="LKC85"/>
      <c r="LKD85"/>
      <c r="LKE85"/>
      <c r="LKF85"/>
      <c r="LKG85"/>
      <c r="LKH85"/>
      <c r="LKI85"/>
      <c r="LKJ85"/>
      <c r="LKK85"/>
      <c r="LKL85"/>
      <c r="LKM85"/>
      <c r="LKN85"/>
      <c r="LKO85"/>
      <c r="LKP85"/>
      <c r="LKQ85"/>
      <c r="LKR85"/>
      <c r="LKS85"/>
      <c r="LKT85"/>
      <c r="LKU85"/>
      <c r="LKV85"/>
      <c r="LKW85"/>
      <c r="LKX85"/>
      <c r="LKY85"/>
      <c r="LKZ85"/>
      <c r="LLA85"/>
      <c r="LLB85"/>
      <c r="LLC85"/>
      <c r="LLD85"/>
      <c r="LLE85"/>
      <c r="LLF85"/>
      <c r="LLG85"/>
      <c r="LLH85"/>
      <c r="LLI85"/>
      <c r="LLJ85"/>
      <c r="LLK85"/>
      <c r="LLL85"/>
      <c r="LLM85"/>
      <c r="LLN85"/>
      <c r="LLO85"/>
      <c r="LLP85"/>
      <c r="LLQ85"/>
      <c r="LLR85"/>
      <c r="LLS85"/>
      <c r="LLT85"/>
      <c r="LLU85"/>
      <c r="LLV85"/>
      <c r="LLW85"/>
      <c r="LLX85"/>
      <c r="LLY85"/>
      <c r="LLZ85"/>
      <c r="LMA85"/>
      <c r="LMB85"/>
      <c r="LMC85"/>
      <c r="LMD85"/>
      <c r="LME85"/>
      <c r="LMF85"/>
      <c r="LMG85"/>
      <c r="LMH85"/>
      <c r="LMI85"/>
      <c r="LMJ85"/>
      <c r="LMK85"/>
      <c r="LML85"/>
      <c r="LMM85"/>
      <c r="LMN85"/>
      <c r="LMO85"/>
      <c r="LMP85"/>
      <c r="LMQ85"/>
      <c r="LMR85"/>
      <c r="LMS85"/>
      <c r="LMT85"/>
      <c r="LMU85"/>
      <c r="LMV85"/>
      <c r="LMW85"/>
      <c r="LMX85"/>
      <c r="LMY85"/>
      <c r="LMZ85"/>
      <c r="LNA85"/>
      <c r="LNB85"/>
      <c r="LNC85"/>
      <c r="LND85"/>
      <c r="LNE85"/>
      <c r="LNF85"/>
      <c r="LNG85"/>
      <c r="LNH85"/>
      <c r="LNI85"/>
      <c r="LNJ85"/>
      <c r="LNK85"/>
      <c r="LNL85"/>
      <c r="LNM85"/>
      <c r="LNN85"/>
      <c r="LNO85"/>
      <c r="LNP85"/>
      <c r="LNQ85"/>
      <c r="LNR85"/>
      <c r="LNS85"/>
      <c r="LNT85"/>
      <c r="LNU85"/>
      <c r="LNV85"/>
      <c r="LNW85"/>
      <c r="LNX85"/>
      <c r="LNY85"/>
      <c r="LNZ85"/>
      <c r="LOA85"/>
      <c r="LOB85"/>
      <c r="LOC85"/>
      <c r="LOD85"/>
      <c r="LOE85"/>
      <c r="LOF85"/>
      <c r="LOG85"/>
      <c r="LOH85"/>
      <c r="LOI85"/>
      <c r="LOJ85"/>
      <c r="LOK85"/>
      <c r="LOL85"/>
      <c r="LOM85"/>
      <c r="LON85"/>
      <c r="LOO85"/>
      <c r="LOP85"/>
      <c r="LOQ85"/>
      <c r="LOR85"/>
      <c r="LOS85"/>
      <c r="LOT85"/>
      <c r="LOU85"/>
      <c r="LOV85"/>
      <c r="LOW85"/>
      <c r="LOX85"/>
      <c r="LOY85"/>
      <c r="LOZ85"/>
      <c r="LPA85"/>
      <c r="LPB85"/>
      <c r="LPC85"/>
      <c r="LPD85"/>
      <c r="LPE85"/>
      <c r="LPF85"/>
      <c r="LPG85"/>
      <c r="LPH85"/>
      <c r="LPI85"/>
      <c r="LPJ85"/>
      <c r="LPK85"/>
      <c r="LPL85"/>
      <c r="LPM85"/>
      <c r="LPN85"/>
      <c r="LPO85"/>
      <c r="LPP85"/>
      <c r="LPQ85"/>
      <c r="LPR85"/>
      <c r="LPS85"/>
      <c r="LPT85"/>
      <c r="LPU85"/>
      <c r="LPV85"/>
      <c r="LPW85"/>
      <c r="LPX85"/>
      <c r="LPY85"/>
      <c r="LPZ85"/>
      <c r="LQA85"/>
      <c r="LQB85"/>
      <c r="LQC85"/>
      <c r="LQD85"/>
      <c r="LQE85"/>
      <c r="LQF85"/>
      <c r="LQG85"/>
      <c r="LQH85"/>
      <c r="LQI85"/>
      <c r="LQJ85"/>
      <c r="LQK85"/>
      <c r="LQL85"/>
      <c r="LQM85"/>
      <c r="LQN85"/>
      <c r="LQO85"/>
      <c r="LQP85"/>
      <c r="LQQ85"/>
      <c r="LQR85"/>
      <c r="LQS85"/>
      <c r="LQT85"/>
      <c r="LQU85"/>
      <c r="LQV85"/>
      <c r="LQW85"/>
      <c r="LQX85"/>
      <c r="LQY85"/>
      <c r="LQZ85"/>
      <c r="LRA85"/>
      <c r="LRB85"/>
      <c r="LRC85"/>
      <c r="LRD85"/>
      <c r="LRE85"/>
      <c r="LRF85"/>
      <c r="LRG85"/>
      <c r="LRH85"/>
      <c r="LRI85"/>
      <c r="LRJ85"/>
      <c r="LRK85"/>
      <c r="LRL85"/>
      <c r="LRM85"/>
      <c r="LRN85"/>
      <c r="LRO85"/>
      <c r="LRP85"/>
      <c r="LRQ85"/>
      <c r="LRR85"/>
      <c r="LRS85"/>
      <c r="LRT85"/>
      <c r="LRU85"/>
      <c r="LRV85"/>
      <c r="LRW85"/>
      <c r="LRX85"/>
      <c r="LRY85"/>
      <c r="LRZ85"/>
      <c r="LSA85"/>
      <c r="LSB85"/>
      <c r="LSC85"/>
      <c r="LSD85"/>
      <c r="LSE85"/>
      <c r="LSF85"/>
      <c r="LSG85"/>
      <c r="LSH85"/>
      <c r="LSI85"/>
      <c r="LSJ85"/>
      <c r="LSK85"/>
      <c r="LSL85"/>
      <c r="LSM85"/>
      <c r="LSN85"/>
      <c r="LSO85"/>
      <c r="LSP85"/>
      <c r="LSQ85"/>
      <c r="LSR85"/>
      <c r="LSS85"/>
      <c r="LST85"/>
      <c r="LSU85"/>
      <c r="LSV85"/>
      <c r="LSW85"/>
      <c r="LSX85"/>
      <c r="LSY85"/>
      <c r="LSZ85"/>
      <c r="LTA85"/>
      <c r="LTB85"/>
      <c r="LTC85"/>
      <c r="LTD85"/>
      <c r="LTE85"/>
      <c r="LTF85"/>
      <c r="LTG85"/>
      <c r="LTH85"/>
      <c r="LTI85"/>
      <c r="LTJ85"/>
      <c r="LTK85"/>
      <c r="LTL85"/>
      <c r="LTM85"/>
      <c r="LTN85"/>
      <c r="LTO85"/>
      <c r="LTP85"/>
      <c r="LTQ85"/>
      <c r="LTR85"/>
      <c r="LTS85"/>
      <c r="LTT85"/>
      <c r="LTU85"/>
      <c r="LTV85"/>
      <c r="LTW85"/>
      <c r="LTX85"/>
      <c r="LTY85"/>
      <c r="LTZ85"/>
      <c r="LUA85"/>
      <c r="LUB85"/>
      <c r="LUC85"/>
      <c r="LUD85"/>
      <c r="LUE85"/>
      <c r="LUF85"/>
      <c r="LUG85"/>
      <c r="LUH85"/>
      <c r="LUI85"/>
      <c r="LUJ85"/>
      <c r="LUK85"/>
      <c r="LUL85"/>
      <c r="LUM85"/>
      <c r="LUN85"/>
      <c r="LUO85"/>
      <c r="LUP85"/>
      <c r="LUQ85"/>
      <c r="LUR85"/>
      <c r="LUS85"/>
      <c r="LUT85"/>
      <c r="LUU85"/>
      <c r="LUV85"/>
      <c r="LUW85"/>
      <c r="LUX85"/>
      <c r="LUY85"/>
      <c r="LUZ85"/>
      <c r="LVA85"/>
      <c r="LVB85"/>
      <c r="LVC85"/>
      <c r="LVD85"/>
      <c r="LVE85"/>
      <c r="LVF85"/>
      <c r="LVG85"/>
      <c r="LVH85"/>
      <c r="LVI85"/>
      <c r="LVJ85"/>
      <c r="LVK85"/>
      <c r="LVL85"/>
      <c r="LVM85"/>
      <c r="LVN85"/>
      <c r="LVO85"/>
      <c r="LVP85"/>
      <c r="LVQ85"/>
      <c r="LVR85"/>
      <c r="LVS85"/>
      <c r="LVT85"/>
      <c r="LVU85"/>
      <c r="LVV85"/>
      <c r="LVW85"/>
      <c r="LVX85"/>
      <c r="LVY85"/>
      <c r="LVZ85"/>
      <c r="LWA85"/>
      <c r="LWB85"/>
      <c r="LWC85"/>
      <c r="LWD85"/>
      <c r="LWE85"/>
      <c r="LWF85"/>
      <c r="LWG85"/>
      <c r="LWH85"/>
      <c r="LWI85"/>
      <c r="LWJ85"/>
      <c r="LWK85"/>
      <c r="LWL85"/>
      <c r="LWM85"/>
      <c r="LWN85"/>
      <c r="LWO85"/>
      <c r="LWP85"/>
      <c r="LWQ85"/>
      <c r="LWR85"/>
      <c r="LWS85"/>
      <c r="LWT85"/>
      <c r="LWU85"/>
      <c r="LWV85"/>
      <c r="LWW85"/>
      <c r="LWX85"/>
      <c r="LWY85"/>
      <c r="LWZ85"/>
      <c r="LXA85"/>
      <c r="LXB85"/>
      <c r="LXC85"/>
      <c r="LXD85"/>
      <c r="LXE85"/>
      <c r="LXF85"/>
      <c r="LXG85"/>
      <c r="LXH85"/>
      <c r="LXI85"/>
      <c r="LXJ85"/>
      <c r="LXK85"/>
      <c r="LXL85"/>
      <c r="LXM85"/>
      <c r="LXN85"/>
      <c r="LXO85"/>
      <c r="LXP85"/>
      <c r="LXQ85"/>
      <c r="LXR85"/>
      <c r="LXS85"/>
      <c r="LXT85"/>
      <c r="LXU85"/>
      <c r="LXV85"/>
      <c r="LXW85"/>
      <c r="LXX85"/>
      <c r="LXY85"/>
      <c r="LXZ85"/>
      <c r="LYA85"/>
      <c r="LYB85"/>
      <c r="LYC85"/>
      <c r="LYD85"/>
      <c r="LYE85"/>
      <c r="LYF85"/>
      <c r="LYG85"/>
      <c r="LYH85"/>
      <c r="LYI85"/>
      <c r="LYJ85"/>
      <c r="LYK85"/>
      <c r="LYL85"/>
      <c r="LYM85"/>
      <c r="LYN85"/>
      <c r="LYO85"/>
      <c r="LYP85"/>
      <c r="LYQ85"/>
      <c r="LYR85"/>
      <c r="LYS85"/>
      <c r="LYT85"/>
      <c r="LYU85"/>
      <c r="LYV85"/>
      <c r="LYW85"/>
      <c r="LYX85"/>
      <c r="LYY85"/>
      <c r="LYZ85"/>
      <c r="LZA85"/>
      <c r="LZB85"/>
      <c r="LZC85"/>
      <c r="LZD85"/>
      <c r="LZE85"/>
      <c r="LZF85"/>
      <c r="LZG85"/>
      <c r="LZH85"/>
      <c r="LZI85"/>
      <c r="LZJ85"/>
      <c r="LZK85"/>
      <c r="LZL85"/>
      <c r="LZM85"/>
      <c r="LZN85"/>
      <c r="LZO85"/>
      <c r="LZP85"/>
      <c r="LZQ85"/>
      <c r="LZR85"/>
      <c r="LZS85"/>
      <c r="LZT85"/>
      <c r="LZU85"/>
      <c r="LZV85"/>
      <c r="LZW85"/>
      <c r="LZX85"/>
      <c r="LZY85"/>
      <c r="LZZ85"/>
      <c r="MAA85"/>
      <c r="MAB85"/>
      <c r="MAC85"/>
      <c r="MAD85"/>
      <c r="MAE85"/>
      <c r="MAF85"/>
      <c r="MAG85"/>
      <c r="MAH85"/>
      <c r="MAI85"/>
      <c r="MAJ85"/>
      <c r="MAK85"/>
      <c r="MAL85"/>
      <c r="MAM85"/>
      <c r="MAN85"/>
      <c r="MAO85"/>
      <c r="MAP85"/>
      <c r="MAQ85"/>
      <c r="MAR85"/>
      <c r="MAS85"/>
      <c r="MAT85"/>
      <c r="MAU85"/>
      <c r="MAV85"/>
      <c r="MAW85"/>
      <c r="MAX85"/>
      <c r="MAY85"/>
      <c r="MAZ85"/>
      <c r="MBA85"/>
      <c r="MBB85"/>
      <c r="MBC85"/>
      <c r="MBD85"/>
      <c r="MBE85"/>
      <c r="MBF85"/>
      <c r="MBG85"/>
      <c r="MBH85"/>
      <c r="MBI85"/>
      <c r="MBJ85"/>
      <c r="MBK85"/>
      <c r="MBL85"/>
      <c r="MBM85"/>
      <c r="MBN85"/>
      <c r="MBO85"/>
      <c r="MBP85"/>
      <c r="MBQ85"/>
      <c r="MBR85"/>
      <c r="MBS85"/>
      <c r="MBT85"/>
      <c r="MBU85"/>
      <c r="MBV85"/>
      <c r="MBW85"/>
      <c r="MBX85"/>
      <c r="MBY85"/>
      <c r="MBZ85"/>
      <c r="MCA85"/>
      <c r="MCB85"/>
      <c r="MCC85"/>
      <c r="MCD85"/>
      <c r="MCE85"/>
      <c r="MCF85"/>
      <c r="MCG85"/>
      <c r="MCH85"/>
      <c r="MCI85"/>
      <c r="MCJ85"/>
      <c r="MCK85"/>
      <c r="MCL85"/>
      <c r="MCM85"/>
      <c r="MCN85"/>
      <c r="MCO85"/>
      <c r="MCP85"/>
      <c r="MCQ85"/>
      <c r="MCR85"/>
      <c r="MCS85"/>
      <c r="MCT85"/>
      <c r="MCU85"/>
      <c r="MCV85"/>
      <c r="MCW85"/>
      <c r="MCX85"/>
      <c r="MCY85"/>
      <c r="MCZ85"/>
      <c r="MDA85"/>
      <c r="MDB85"/>
      <c r="MDC85"/>
      <c r="MDD85"/>
      <c r="MDE85"/>
      <c r="MDF85"/>
      <c r="MDG85"/>
      <c r="MDH85"/>
      <c r="MDI85"/>
      <c r="MDJ85"/>
      <c r="MDK85"/>
      <c r="MDL85"/>
      <c r="MDM85"/>
      <c r="MDN85"/>
      <c r="MDO85"/>
      <c r="MDP85"/>
      <c r="MDQ85"/>
      <c r="MDR85"/>
      <c r="MDS85"/>
      <c r="MDT85"/>
      <c r="MDU85"/>
      <c r="MDV85"/>
      <c r="MDW85"/>
      <c r="MDX85"/>
      <c r="MDY85"/>
      <c r="MDZ85"/>
      <c r="MEA85"/>
      <c r="MEB85"/>
      <c r="MEC85"/>
      <c r="MED85"/>
      <c r="MEE85"/>
      <c r="MEF85"/>
      <c r="MEG85"/>
      <c r="MEH85"/>
      <c r="MEI85"/>
      <c r="MEJ85"/>
      <c r="MEK85"/>
      <c r="MEL85"/>
      <c r="MEM85"/>
      <c r="MEN85"/>
      <c r="MEO85"/>
      <c r="MEP85"/>
      <c r="MEQ85"/>
      <c r="MER85"/>
      <c r="MES85"/>
      <c r="MET85"/>
      <c r="MEU85"/>
      <c r="MEV85"/>
      <c r="MEW85"/>
      <c r="MEX85"/>
      <c r="MEY85"/>
      <c r="MEZ85"/>
      <c r="MFA85"/>
      <c r="MFB85"/>
      <c r="MFC85"/>
      <c r="MFD85"/>
      <c r="MFE85"/>
      <c r="MFF85"/>
      <c r="MFG85"/>
      <c r="MFH85"/>
      <c r="MFI85"/>
      <c r="MFJ85"/>
      <c r="MFK85"/>
      <c r="MFL85"/>
      <c r="MFM85"/>
      <c r="MFN85"/>
      <c r="MFO85"/>
      <c r="MFP85"/>
      <c r="MFQ85"/>
      <c r="MFR85"/>
      <c r="MFS85"/>
      <c r="MFT85"/>
      <c r="MFU85"/>
      <c r="MFV85"/>
      <c r="MFW85"/>
      <c r="MFX85"/>
      <c r="MFY85"/>
      <c r="MFZ85"/>
      <c r="MGA85"/>
      <c r="MGB85"/>
      <c r="MGC85"/>
      <c r="MGD85"/>
      <c r="MGE85"/>
      <c r="MGF85"/>
      <c r="MGG85"/>
      <c r="MGH85"/>
      <c r="MGI85"/>
      <c r="MGJ85"/>
      <c r="MGK85"/>
      <c r="MGL85"/>
      <c r="MGM85"/>
      <c r="MGN85"/>
      <c r="MGO85"/>
      <c r="MGP85"/>
      <c r="MGQ85"/>
      <c r="MGR85"/>
      <c r="MGS85"/>
      <c r="MGT85"/>
      <c r="MGU85"/>
      <c r="MGV85"/>
      <c r="MGW85"/>
      <c r="MGX85"/>
      <c r="MGY85"/>
      <c r="MGZ85"/>
      <c r="MHA85"/>
      <c r="MHB85"/>
      <c r="MHC85"/>
      <c r="MHD85"/>
      <c r="MHE85"/>
      <c r="MHF85"/>
      <c r="MHG85"/>
      <c r="MHH85"/>
      <c r="MHI85"/>
      <c r="MHJ85"/>
      <c r="MHK85"/>
      <c r="MHL85"/>
      <c r="MHM85"/>
      <c r="MHN85"/>
      <c r="MHO85"/>
      <c r="MHP85"/>
      <c r="MHQ85"/>
      <c r="MHR85"/>
      <c r="MHS85"/>
      <c r="MHT85"/>
      <c r="MHU85"/>
      <c r="MHV85"/>
      <c r="MHW85"/>
      <c r="MHX85"/>
      <c r="MHY85"/>
      <c r="MHZ85"/>
      <c r="MIA85"/>
      <c r="MIB85"/>
      <c r="MIC85"/>
      <c r="MID85"/>
      <c r="MIE85"/>
      <c r="MIF85"/>
      <c r="MIG85"/>
      <c r="MIH85"/>
      <c r="MII85"/>
      <c r="MIJ85"/>
      <c r="MIK85"/>
      <c r="MIL85"/>
      <c r="MIM85"/>
      <c r="MIN85"/>
      <c r="MIO85"/>
      <c r="MIP85"/>
      <c r="MIQ85"/>
      <c r="MIR85"/>
      <c r="MIS85"/>
      <c r="MIT85"/>
      <c r="MIU85"/>
      <c r="MIV85"/>
      <c r="MIW85"/>
      <c r="MIX85"/>
      <c r="MIY85"/>
      <c r="MIZ85"/>
      <c r="MJA85"/>
      <c r="MJB85"/>
      <c r="MJC85"/>
      <c r="MJD85"/>
      <c r="MJE85"/>
      <c r="MJF85"/>
      <c r="MJG85"/>
      <c r="MJH85"/>
      <c r="MJI85"/>
      <c r="MJJ85"/>
      <c r="MJK85"/>
      <c r="MJL85"/>
      <c r="MJM85"/>
      <c r="MJN85"/>
      <c r="MJO85"/>
      <c r="MJP85"/>
      <c r="MJQ85"/>
      <c r="MJR85"/>
      <c r="MJS85"/>
      <c r="MJT85"/>
      <c r="MJU85"/>
      <c r="MJV85"/>
      <c r="MJW85"/>
      <c r="MJX85"/>
      <c r="MJY85"/>
      <c r="MJZ85"/>
      <c r="MKA85"/>
      <c r="MKB85"/>
      <c r="MKC85"/>
      <c r="MKD85"/>
      <c r="MKE85"/>
      <c r="MKF85"/>
      <c r="MKG85"/>
      <c r="MKH85"/>
      <c r="MKI85"/>
      <c r="MKJ85"/>
      <c r="MKK85"/>
      <c r="MKL85"/>
      <c r="MKM85"/>
      <c r="MKN85"/>
      <c r="MKO85"/>
      <c r="MKP85"/>
      <c r="MKQ85"/>
      <c r="MKR85"/>
      <c r="MKS85"/>
      <c r="MKT85"/>
      <c r="MKU85"/>
      <c r="MKV85"/>
      <c r="MKW85"/>
      <c r="MKX85"/>
      <c r="MKY85"/>
      <c r="MKZ85"/>
      <c r="MLA85"/>
      <c r="MLB85"/>
      <c r="MLC85"/>
      <c r="MLD85"/>
      <c r="MLE85"/>
      <c r="MLF85"/>
      <c r="MLG85"/>
      <c r="MLH85"/>
      <c r="MLI85"/>
      <c r="MLJ85"/>
      <c r="MLK85"/>
      <c r="MLL85"/>
      <c r="MLM85"/>
      <c r="MLN85"/>
      <c r="MLO85"/>
      <c r="MLP85"/>
      <c r="MLQ85"/>
      <c r="MLR85"/>
      <c r="MLS85"/>
      <c r="MLT85"/>
      <c r="MLU85"/>
      <c r="MLV85"/>
      <c r="MLW85"/>
      <c r="MLX85"/>
      <c r="MLY85"/>
      <c r="MLZ85"/>
      <c r="MMA85"/>
      <c r="MMB85"/>
      <c r="MMC85"/>
      <c r="MMD85"/>
      <c r="MME85"/>
      <c r="MMF85"/>
      <c r="MMG85"/>
      <c r="MMH85"/>
      <c r="MMI85"/>
      <c r="MMJ85"/>
      <c r="MMK85"/>
      <c r="MML85"/>
      <c r="MMM85"/>
      <c r="MMN85"/>
      <c r="MMO85"/>
      <c r="MMP85"/>
      <c r="MMQ85"/>
      <c r="MMR85"/>
      <c r="MMS85"/>
      <c r="MMT85"/>
      <c r="MMU85"/>
      <c r="MMV85"/>
      <c r="MMW85"/>
      <c r="MMX85"/>
      <c r="MMY85"/>
      <c r="MMZ85"/>
      <c r="MNA85"/>
      <c r="MNB85"/>
      <c r="MNC85"/>
      <c r="MND85"/>
      <c r="MNE85"/>
      <c r="MNF85"/>
      <c r="MNG85"/>
      <c r="MNH85"/>
      <c r="MNI85"/>
      <c r="MNJ85"/>
      <c r="MNK85"/>
      <c r="MNL85"/>
      <c r="MNM85"/>
      <c r="MNN85"/>
      <c r="MNO85"/>
      <c r="MNP85"/>
      <c r="MNQ85"/>
      <c r="MNR85"/>
      <c r="MNS85"/>
      <c r="MNT85"/>
      <c r="MNU85"/>
      <c r="MNV85"/>
      <c r="MNW85"/>
      <c r="MNX85"/>
      <c r="MNY85"/>
      <c r="MNZ85"/>
      <c r="MOA85"/>
      <c r="MOB85"/>
      <c r="MOC85"/>
      <c r="MOD85"/>
      <c r="MOE85"/>
      <c r="MOF85"/>
      <c r="MOG85"/>
      <c r="MOH85"/>
      <c r="MOI85"/>
      <c r="MOJ85"/>
      <c r="MOK85"/>
      <c r="MOL85"/>
      <c r="MOM85"/>
      <c r="MON85"/>
      <c r="MOO85"/>
      <c r="MOP85"/>
      <c r="MOQ85"/>
      <c r="MOR85"/>
      <c r="MOS85"/>
      <c r="MOT85"/>
      <c r="MOU85"/>
      <c r="MOV85"/>
      <c r="MOW85"/>
      <c r="MOX85"/>
      <c r="MOY85"/>
      <c r="MOZ85"/>
      <c r="MPA85"/>
      <c r="MPB85"/>
      <c r="MPC85"/>
      <c r="MPD85"/>
      <c r="MPE85"/>
      <c r="MPF85"/>
      <c r="MPG85"/>
      <c r="MPH85"/>
      <c r="MPI85"/>
      <c r="MPJ85"/>
      <c r="MPK85"/>
      <c r="MPL85"/>
      <c r="MPM85"/>
      <c r="MPN85"/>
      <c r="MPO85"/>
      <c r="MPP85"/>
      <c r="MPQ85"/>
      <c r="MPR85"/>
      <c r="MPS85"/>
      <c r="MPT85"/>
      <c r="MPU85"/>
      <c r="MPV85"/>
      <c r="MPW85"/>
      <c r="MPX85"/>
      <c r="MPY85"/>
      <c r="MPZ85"/>
      <c r="MQA85"/>
      <c r="MQB85"/>
      <c r="MQC85"/>
      <c r="MQD85"/>
      <c r="MQE85"/>
      <c r="MQF85"/>
      <c r="MQG85"/>
      <c r="MQH85"/>
      <c r="MQI85"/>
      <c r="MQJ85"/>
      <c r="MQK85"/>
      <c r="MQL85"/>
      <c r="MQM85"/>
      <c r="MQN85"/>
      <c r="MQO85"/>
      <c r="MQP85"/>
      <c r="MQQ85"/>
      <c r="MQR85"/>
      <c r="MQS85"/>
      <c r="MQT85"/>
      <c r="MQU85"/>
      <c r="MQV85"/>
      <c r="MQW85"/>
      <c r="MQX85"/>
      <c r="MQY85"/>
      <c r="MQZ85"/>
      <c r="MRA85"/>
      <c r="MRB85"/>
      <c r="MRC85"/>
      <c r="MRD85"/>
      <c r="MRE85"/>
      <c r="MRF85"/>
      <c r="MRG85"/>
      <c r="MRH85"/>
      <c r="MRI85"/>
      <c r="MRJ85"/>
      <c r="MRK85"/>
      <c r="MRL85"/>
      <c r="MRM85"/>
      <c r="MRN85"/>
      <c r="MRO85"/>
      <c r="MRP85"/>
      <c r="MRQ85"/>
      <c r="MRR85"/>
      <c r="MRS85"/>
      <c r="MRT85"/>
      <c r="MRU85"/>
      <c r="MRV85"/>
      <c r="MRW85"/>
      <c r="MRX85"/>
      <c r="MRY85"/>
      <c r="MRZ85"/>
      <c r="MSA85"/>
      <c r="MSB85"/>
      <c r="MSC85"/>
      <c r="MSD85"/>
      <c r="MSE85"/>
      <c r="MSF85"/>
      <c r="MSG85"/>
      <c r="MSH85"/>
      <c r="MSI85"/>
      <c r="MSJ85"/>
      <c r="MSK85"/>
      <c r="MSL85"/>
      <c r="MSM85"/>
      <c r="MSN85"/>
      <c r="MSO85"/>
      <c r="MSP85"/>
      <c r="MSQ85"/>
      <c r="MSR85"/>
      <c r="MSS85"/>
      <c r="MST85"/>
      <c r="MSU85"/>
      <c r="MSV85"/>
      <c r="MSW85"/>
      <c r="MSX85"/>
      <c r="MSY85"/>
      <c r="MSZ85"/>
      <c r="MTA85"/>
      <c r="MTB85"/>
      <c r="MTC85"/>
      <c r="MTD85"/>
      <c r="MTE85"/>
      <c r="MTF85"/>
      <c r="MTG85"/>
      <c r="MTH85"/>
      <c r="MTI85"/>
      <c r="MTJ85"/>
      <c r="MTK85"/>
      <c r="MTL85"/>
      <c r="MTM85"/>
      <c r="MTN85"/>
      <c r="MTO85"/>
      <c r="MTP85"/>
      <c r="MTQ85"/>
      <c r="MTR85"/>
      <c r="MTS85"/>
      <c r="MTT85"/>
      <c r="MTU85"/>
      <c r="MTV85"/>
      <c r="MTW85"/>
      <c r="MTX85"/>
      <c r="MTY85"/>
      <c r="MTZ85"/>
      <c r="MUA85"/>
      <c r="MUB85"/>
      <c r="MUC85"/>
      <c r="MUD85"/>
      <c r="MUE85"/>
      <c r="MUF85"/>
      <c r="MUG85"/>
      <c r="MUH85"/>
      <c r="MUI85"/>
      <c r="MUJ85"/>
      <c r="MUK85"/>
      <c r="MUL85"/>
      <c r="MUM85"/>
      <c r="MUN85"/>
      <c r="MUO85"/>
      <c r="MUP85"/>
      <c r="MUQ85"/>
      <c r="MUR85"/>
      <c r="MUS85"/>
      <c r="MUT85"/>
      <c r="MUU85"/>
      <c r="MUV85"/>
      <c r="MUW85"/>
      <c r="MUX85"/>
      <c r="MUY85"/>
      <c r="MUZ85"/>
      <c r="MVA85"/>
      <c r="MVB85"/>
      <c r="MVC85"/>
      <c r="MVD85"/>
      <c r="MVE85"/>
      <c r="MVF85"/>
      <c r="MVG85"/>
      <c r="MVH85"/>
      <c r="MVI85"/>
      <c r="MVJ85"/>
      <c r="MVK85"/>
      <c r="MVL85"/>
      <c r="MVM85"/>
      <c r="MVN85"/>
      <c r="MVO85"/>
      <c r="MVP85"/>
      <c r="MVQ85"/>
      <c r="MVR85"/>
      <c r="MVS85"/>
      <c r="MVT85"/>
      <c r="MVU85"/>
      <c r="MVV85"/>
      <c r="MVW85"/>
      <c r="MVX85"/>
      <c r="MVY85"/>
      <c r="MVZ85"/>
      <c r="MWA85"/>
      <c r="MWB85"/>
      <c r="MWC85"/>
      <c r="MWD85"/>
      <c r="MWE85"/>
      <c r="MWF85"/>
      <c r="MWG85"/>
      <c r="MWH85"/>
      <c r="MWI85"/>
      <c r="MWJ85"/>
      <c r="MWK85"/>
      <c r="MWL85"/>
      <c r="MWM85"/>
      <c r="MWN85"/>
      <c r="MWO85"/>
      <c r="MWP85"/>
      <c r="MWQ85"/>
      <c r="MWR85"/>
      <c r="MWS85"/>
      <c r="MWT85"/>
      <c r="MWU85"/>
      <c r="MWV85"/>
      <c r="MWW85"/>
      <c r="MWX85"/>
      <c r="MWY85"/>
      <c r="MWZ85"/>
      <c r="MXA85"/>
      <c r="MXB85"/>
      <c r="MXC85"/>
      <c r="MXD85"/>
      <c r="MXE85"/>
      <c r="MXF85"/>
      <c r="MXG85"/>
      <c r="MXH85"/>
      <c r="MXI85"/>
      <c r="MXJ85"/>
      <c r="MXK85"/>
      <c r="MXL85"/>
      <c r="MXM85"/>
      <c r="MXN85"/>
      <c r="MXO85"/>
      <c r="MXP85"/>
      <c r="MXQ85"/>
      <c r="MXR85"/>
      <c r="MXS85"/>
      <c r="MXT85"/>
      <c r="MXU85"/>
      <c r="MXV85"/>
      <c r="MXW85"/>
      <c r="MXX85"/>
      <c r="MXY85"/>
      <c r="MXZ85"/>
      <c r="MYA85"/>
      <c r="MYB85"/>
      <c r="MYC85"/>
      <c r="MYD85"/>
      <c r="MYE85"/>
      <c r="MYF85"/>
      <c r="MYG85"/>
      <c r="MYH85"/>
      <c r="MYI85"/>
      <c r="MYJ85"/>
      <c r="MYK85"/>
      <c r="MYL85"/>
      <c r="MYM85"/>
      <c r="MYN85"/>
      <c r="MYO85"/>
      <c r="MYP85"/>
      <c r="MYQ85"/>
      <c r="MYR85"/>
      <c r="MYS85"/>
      <c r="MYT85"/>
      <c r="MYU85"/>
      <c r="MYV85"/>
      <c r="MYW85"/>
      <c r="MYX85"/>
      <c r="MYY85"/>
      <c r="MYZ85"/>
      <c r="MZA85"/>
      <c r="MZB85"/>
      <c r="MZC85"/>
      <c r="MZD85"/>
      <c r="MZE85"/>
      <c r="MZF85"/>
      <c r="MZG85"/>
      <c r="MZH85"/>
      <c r="MZI85"/>
      <c r="MZJ85"/>
      <c r="MZK85"/>
      <c r="MZL85"/>
      <c r="MZM85"/>
      <c r="MZN85"/>
      <c r="MZO85"/>
      <c r="MZP85"/>
      <c r="MZQ85"/>
      <c r="MZR85"/>
      <c r="MZS85"/>
      <c r="MZT85"/>
      <c r="MZU85"/>
      <c r="MZV85"/>
      <c r="MZW85"/>
      <c r="MZX85"/>
      <c r="MZY85"/>
      <c r="MZZ85"/>
      <c r="NAA85"/>
      <c r="NAB85"/>
      <c r="NAC85"/>
      <c r="NAD85"/>
      <c r="NAE85"/>
      <c r="NAF85"/>
      <c r="NAG85"/>
      <c r="NAH85"/>
      <c r="NAI85"/>
      <c r="NAJ85"/>
      <c r="NAK85"/>
      <c r="NAL85"/>
      <c r="NAM85"/>
      <c r="NAN85"/>
      <c r="NAO85"/>
      <c r="NAP85"/>
      <c r="NAQ85"/>
      <c r="NAR85"/>
      <c r="NAS85"/>
      <c r="NAT85"/>
      <c r="NAU85"/>
      <c r="NAV85"/>
      <c r="NAW85"/>
      <c r="NAX85"/>
      <c r="NAY85"/>
      <c r="NAZ85"/>
      <c r="NBA85"/>
      <c r="NBB85"/>
      <c r="NBC85"/>
      <c r="NBD85"/>
      <c r="NBE85"/>
      <c r="NBF85"/>
      <c r="NBG85"/>
      <c r="NBH85"/>
      <c r="NBI85"/>
      <c r="NBJ85"/>
      <c r="NBK85"/>
      <c r="NBL85"/>
      <c r="NBM85"/>
      <c r="NBN85"/>
      <c r="NBO85"/>
      <c r="NBP85"/>
      <c r="NBQ85"/>
      <c r="NBR85"/>
      <c r="NBS85"/>
      <c r="NBT85"/>
      <c r="NBU85"/>
      <c r="NBV85"/>
      <c r="NBW85"/>
      <c r="NBX85"/>
      <c r="NBY85"/>
      <c r="NBZ85"/>
      <c r="NCA85"/>
      <c r="NCB85"/>
      <c r="NCC85"/>
      <c r="NCD85"/>
      <c r="NCE85"/>
      <c r="NCF85"/>
      <c r="NCG85"/>
      <c r="NCH85"/>
      <c r="NCI85"/>
      <c r="NCJ85"/>
      <c r="NCK85"/>
      <c r="NCL85"/>
      <c r="NCM85"/>
      <c r="NCN85"/>
      <c r="NCO85"/>
      <c r="NCP85"/>
      <c r="NCQ85"/>
      <c r="NCR85"/>
      <c r="NCS85"/>
      <c r="NCT85"/>
      <c r="NCU85"/>
      <c r="NCV85"/>
      <c r="NCW85"/>
      <c r="NCX85"/>
      <c r="NCY85"/>
      <c r="NCZ85"/>
      <c r="NDA85"/>
      <c r="NDB85"/>
      <c r="NDC85"/>
      <c r="NDD85"/>
      <c r="NDE85"/>
      <c r="NDF85"/>
      <c r="NDG85"/>
      <c r="NDH85"/>
      <c r="NDI85"/>
      <c r="NDJ85"/>
      <c r="NDK85"/>
      <c r="NDL85"/>
      <c r="NDM85"/>
      <c r="NDN85"/>
      <c r="NDO85"/>
      <c r="NDP85"/>
      <c r="NDQ85"/>
      <c r="NDR85"/>
      <c r="NDS85"/>
      <c r="NDT85"/>
      <c r="NDU85"/>
      <c r="NDV85"/>
      <c r="NDW85"/>
      <c r="NDX85"/>
      <c r="NDY85"/>
      <c r="NDZ85"/>
      <c r="NEA85"/>
      <c r="NEB85"/>
      <c r="NEC85"/>
      <c r="NED85"/>
      <c r="NEE85"/>
      <c r="NEF85"/>
      <c r="NEG85"/>
      <c r="NEH85"/>
      <c r="NEI85"/>
      <c r="NEJ85"/>
      <c r="NEK85"/>
      <c r="NEL85"/>
      <c r="NEM85"/>
      <c r="NEN85"/>
      <c r="NEO85"/>
      <c r="NEP85"/>
      <c r="NEQ85"/>
      <c r="NER85"/>
      <c r="NES85"/>
      <c r="NET85"/>
      <c r="NEU85"/>
      <c r="NEV85"/>
      <c r="NEW85"/>
      <c r="NEX85"/>
      <c r="NEY85"/>
      <c r="NEZ85"/>
      <c r="NFA85"/>
      <c r="NFB85"/>
      <c r="NFC85"/>
      <c r="NFD85"/>
      <c r="NFE85"/>
      <c r="NFF85"/>
      <c r="NFG85"/>
      <c r="NFH85"/>
      <c r="NFI85"/>
      <c r="NFJ85"/>
      <c r="NFK85"/>
      <c r="NFL85"/>
      <c r="NFM85"/>
      <c r="NFN85"/>
      <c r="NFO85"/>
      <c r="NFP85"/>
      <c r="NFQ85"/>
      <c r="NFR85"/>
      <c r="NFS85"/>
      <c r="NFT85"/>
      <c r="NFU85"/>
      <c r="NFV85"/>
      <c r="NFW85"/>
      <c r="NFX85"/>
      <c r="NFY85"/>
      <c r="NFZ85"/>
      <c r="NGA85"/>
      <c r="NGB85"/>
      <c r="NGC85"/>
      <c r="NGD85"/>
      <c r="NGE85"/>
      <c r="NGF85"/>
      <c r="NGG85"/>
      <c r="NGH85"/>
      <c r="NGI85"/>
      <c r="NGJ85"/>
      <c r="NGK85"/>
      <c r="NGL85"/>
      <c r="NGM85"/>
      <c r="NGN85"/>
      <c r="NGO85"/>
      <c r="NGP85"/>
      <c r="NGQ85"/>
      <c r="NGR85"/>
      <c r="NGS85"/>
      <c r="NGT85"/>
      <c r="NGU85"/>
      <c r="NGV85"/>
      <c r="NGW85"/>
      <c r="NGX85"/>
      <c r="NGY85"/>
      <c r="NGZ85"/>
      <c r="NHA85"/>
      <c r="NHB85"/>
      <c r="NHC85"/>
      <c r="NHD85"/>
      <c r="NHE85"/>
      <c r="NHF85"/>
      <c r="NHG85"/>
      <c r="NHH85"/>
      <c r="NHI85"/>
      <c r="NHJ85"/>
      <c r="NHK85"/>
      <c r="NHL85"/>
      <c r="NHM85"/>
      <c r="NHN85"/>
      <c r="NHO85"/>
      <c r="NHP85"/>
      <c r="NHQ85"/>
      <c r="NHR85"/>
      <c r="NHS85"/>
      <c r="NHT85"/>
      <c r="NHU85"/>
      <c r="NHV85"/>
      <c r="NHW85"/>
      <c r="NHX85"/>
      <c r="NHY85"/>
      <c r="NHZ85"/>
      <c r="NIA85"/>
      <c r="NIB85"/>
      <c r="NIC85"/>
      <c r="NID85"/>
      <c r="NIE85"/>
      <c r="NIF85"/>
      <c r="NIG85"/>
      <c r="NIH85"/>
      <c r="NII85"/>
      <c r="NIJ85"/>
      <c r="NIK85"/>
      <c r="NIL85"/>
      <c r="NIM85"/>
      <c r="NIN85"/>
      <c r="NIO85"/>
      <c r="NIP85"/>
      <c r="NIQ85"/>
      <c r="NIR85"/>
      <c r="NIS85"/>
      <c r="NIT85"/>
      <c r="NIU85"/>
      <c r="NIV85"/>
      <c r="NIW85"/>
      <c r="NIX85"/>
      <c r="NIY85"/>
      <c r="NIZ85"/>
      <c r="NJA85"/>
      <c r="NJB85"/>
      <c r="NJC85"/>
      <c r="NJD85"/>
      <c r="NJE85"/>
      <c r="NJF85"/>
      <c r="NJG85"/>
      <c r="NJH85"/>
      <c r="NJI85"/>
      <c r="NJJ85"/>
      <c r="NJK85"/>
      <c r="NJL85"/>
      <c r="NJM85"/>
      <c r="NJN85"/>
      <c r="NJO85"/>
      <c r="NJP85"/>
      <c r="NJQ85"/>
      <c r="NJR85"/>
      <c r="NJS85"/>
      <c r="NJT85"/>
      <c r="NJU85"/>
      <c r="NJV85"/>
      <c r="NJW85"/>
      <c r="NJX85"/>
      <c r="NJY85"/>
      <c r="NJZ85"/>
      <c r="NKA85"/>
      <c r="NKB85"/>
      <c r="NKC85"/>
      <c r="NKD85"/>
      <c r="NKE85"/>
      <c r="NKF85"/>
      <c r="NKG85"/>
      <c r="NKH85"/>
      <c r="NKI85"/>
      <c r="NKJ85"/>
      <c r="NKK85"/>
      <c r="NKL85"/>
      <c r="NKM85"/>
      <c r="NKN85"/>
      <c r="NKO85"/>
      <c r="NKP85"/>
      <c r="NKQ85"/>
      <c r="NKR85"/>
      <c r="NKS85"/>
      <c r="NKT85"/>
      <c r="NKU85"/>
      <c r="NKV85"/>
      <c r="NKW85"/>
      <c r="NKX85"/>
      <c r="NKY85"/>
      <c r="NKZ85"/>
      <c r="NLA85"/>
      <c r="NLB85"/>
      <c r="NLC85"/>
      <c r="NLD85"/>
      <c r="NLE85"/>
      <c r="NLF85"/>
      <c r="NLG85"/>
      <c r="NLH85"/>
      <c r="NLI85"/>
      <c r="NLJ85"/>
      <c r="NLK85"/>
      <c r="NLL85"/>
      <c r="NLM85"/>
      <c r="NLN85"/>
      <c r="NLO85"/>
      <c r="NLP85"/>
      <c r="NLQ85"/>
      <c r="NLR85"/>
      <c r="NLS85"/>
      <c r="NLT85"/>
      <c r="NLU85"/>
      <c r="NLV85"/>
      <c r="NLW85"/>
      <c r="NLX85"/>
      <c r="NLY85"/>
      <c r="NLZ85"/>
      <c r="NMA85"/>
      <c r="NMB85"/>
      <c r="NMC85"/>
      <c r="NMD85"/>
      <c r="NME85"/>
      <c r="NMF85"/>
      <c r="NMG85"/>
      <c r="NMH85"/>
      <c r="NMI85"/>
      <c r="NMJ85"/>
      <c r="NMK85"/>
      <c r="NML85"/>
      <c r="NMM85"/>
      <c r="NMN85"/>
      <c r="NMO85"/>
      <c r="NMP85"/>
      <c r="NMQ85"/>
      <c r="NMR85"/>
      <c r="NMS85"/>
      <c r="NMT85"/>
      <c r="NMU85"/>
      <c r="NMV85"/>
      <c r="NMW85"/>
      <c r="NMX85"/>
      <c r="NMY85"/>
      <c r="NMZ85"/>
      <c r="NNA85"/>
      <c r="NNB85"/>
      <c r="NNC85"/>
      <c r="NND85"/>
      <c r="NNE85"/>
      <c r="NNF85"/>
      <c r="NNG85"/>
      <c r="NNH85"/>
      <c r="NNI85"/>
      <c r="NNJ85"/>
      <c r="NNK85"/>
      <c r="NNL85"/>
      <c r="NNM85"/>
      <c r="NNN85"/>
      <c r="NNO85"/>
      <c r="NNP85"/>
      <c r="NNQ85"/>
      <c r="NNR85"/>
      <c r="NNS85"/>
      <c r="NNT85"/>
      <c r="NNU85"/>
      <c r="NNV85"/>
      <c r="NNW85"/>
      <c r="NNX85"/>
      <c r="NNY85"/>
      <c r="NNZ85"/>
      <c r="NOA85"/>
      <c r="NOB85"/>
      <c r="NOC85"/>
      <c r="NOD85"/>
      <c r="NOE85"/>
      <c r="NOF85"/>
      <c r="NOG85"/>
      <c r="NOH85"/>
      <c r="NOI85"/>
      <c r="NOJ85"/>
      <c r="NOK85"/>
      <c r="NOL85"/>
      <c r="NOM85"/>
      <c r="NON85"/>
      <c r="NOO85"/>
      <c r="NOP85"/>
      <c r="NOQ85"/>
      <c r="NOR85"/>
      <c r="NOS85"/>
      <c r="NOT85"/>
      <c r="NOU85"/>
      <c r="NOV85"/>
      <c r="NOW85"/>
      <c r="NOX85"/>
      <c r="NOY85"/>
      <c r="NOZ85"/>
      <c r="NPA85"/>
      <c r="NPB85"/>
      <c r="NPC85"/>
      <c r="NPD85"/>
      <c r="NPE85"/>
      <c r="NPF85"/>
      <c r="NPG85"/>
      <c r="NPH85"/>
      <c r="NPI85"/>
      <c r="NPJ85"/>
      <c r="NPK85"/>
      <c r="NPL85"/>
      <c r="NPM85"/>
      <c r="NPN85"/>
      <c r="NPO85"/>
      <c r="NPP85"/>
      <c r="NPQ85"/>
      <c r="NPR85"/>
      <c r="NPS85"/>
      <c r="NPT85"/>
      <c r="NPU85"/>
      <c r="NPV85"/>
      <c r="NPW85"/>
      <c r="NPX85"/>
      <c r="NPY85"/>
      <c r="NPZ85"/>
      <c r="NQA85"/>
      <c r="NQB85"/>
      <c r="NQC85"/>
      <c r="NQD85"/>
      <c r="NQE85"/>
      <c r="NQF85"/>
      <c r="NQG85"/>
      <c r="NQH85"/>
      <c r="NQI85"/>
      <c r="NQJ85"/>
      <c r="NQK85"/>
      <c r="NQL85"/>
      <c r="NQM85"/>
      <c r="NQN85"/>
      <c r="NQO85"/>
      <c r="NQP85"/>
      <c r="NQQ85"/>
      <c r="NQR85"/>
      <c r="NQS85"/>
      <c r="NQT85"/>
      <c r="NQU85"/>
      <c r="NQV85"/>
      <c r="NQW85"/>
      <c r="NQX85"/>
      <c r="NQY85"/>
      <c r="NQZ85"/>
      <c r="NRA85"/>
      <c r="NRB85"/>
      <c r="NRC85"/>
      <c r="NRD85"/>
      <c r="NRE85"/>
      <c r="NRF85"/>
      <c r="NRG85"/>
      <c r="NRH85"/>
      <c r="NRI85"/>
      <c r="NRJ85"/>
      <c r="NRK85"/>
      <c r="NRL85"/>
      <c r="NRM85"/>
      <c r="NRN85"/>
      <c r="NRO85"/>
      <c r="NRP85"/>
      <c r="NRQ85"/>
      <c r="NRR85"/>
      <c r="NRS85"/>
      <c r="NRT85"/>
      <c r="NRU85"/>
      <c r="NRV85"/>
      <c r="NRW85"/>
      <c r="NRX85"/>
      <c r="NRY85"/>
      <c r="NRZ85"/>
      <c r="NSA85"/>
      <c r="NSB85"/>
      <c r="NSC85"/>
      <c r="NSD85"/>
      <c r="NSE85"/>
      <c r="NSF85"/>
      <c r="NSG85"/>
      <c r="NSH85"/>
      <c r="NSI85"/>
      <c r="NSJ85"/>
      <c r="NSK85"/>
      <c r="NSL85"/>
      <c r="NSM85"/>
      <c r="NSN85"/>
      <c r="NSO85"/>
      <c r="NSP85"/>
      <c r="NSQ85"/>
      <c r="NSR85"/>
      <c r="NSS85"/>
      <c r="NST85"/>
      <c r="NSU85"/>
      <c r="NSV85"/>
      <c r="NSW85"/>
      <c r="NSX85"/>
      <c r="NSY85"/>
      <c r="NSZ85"/>
      <c r="NTA85"/>
      <c r="NTB85"/>
      <c r="NTC85"/>
      <c r="NTD85"/>
      <c r="NTE85"/>
      <c r="NTF85"/>
      <c r="NTG85"/>
      <c r="NTH85"/>
      <c r="NTI85"/>
      <c r="NTJ85"/>
      <c r="NTK85"/>
      <c r="NTL85"/>
      <c r="NTM85"/>
      <c r="NTN85"/>
      <c r="NTO85"/>
      <c r="NTP85"/>
      <c r="NTQ85"/>
      <c r="NTR85"/>
      <c r="NTS85"/>
      <c r="NTT85"/>
      <c r="NTU85"/>
      <c r="NTV85"/>
      <c r="NTW85"/>
      <c r="NTX85"/>
      <c r="NTY85"/>
      <c r="NTZ85"/>
      <c r="NUA85"/>
      <c r="NUB85"/>
      <c r="NUC85"/>
      <c r="NUD85"/>
      <c r="NUE85"/>
      <c r="NUF85"/>
      <c r="NUG85"/>
      <c r="NUH85"/>
      <c r="NUI85"/>
      <c r="NUJ85"/>
      <c r="NUK85"/>
      <c r="NUL85"/>
      <c r="NUM85"/>
      <c r="NUN85"/>
      <c r="NUO85"/>
      <c r="NUP85"/>
      <c r="NUQ85"/>
      <c r="NUR85"/>
      <c r="NUS85"/>
      <c r="NUT85"/>
      <c r="NUU85"/>
      <c r="NUV85"/>
      <c r="NUW85"/>
      <c r="NUX85"/>
      <c r="NUY85"/>
      <c r="NUZ85"/>
      <c r="NVA85"/>
      <c r="NVB85"/>
      <c r="NVC85"/>
      <c r="NVD85"/>
      <c r="NVE85"/>
      <c r="NVF85"/>
      <c r="NVG85"/>
      <c r="NVH85"/>
      <c r="NVI85"/>
      <c r="NVJ85"/>
      <c r="NVK85"/>
      <c r="NVL85"/>
      <c r="NVM85"/>
      <c r="NVN85"/>
      <c r="NVO85"/>
      <c r="NVP85"/>
      <c r="NVQ85"/>
      <c r="NVR85"/>
      <c r="NVS85"/>
      <c r="NVT85"/>
      <c r="NVU85"/>
      <c r="NVV85"/>
      <c r="NVW85"/>
      <c r="NVX85"/>
      <c r="NVY85"/>
      <c r="NVZ85"/>
      <c r="NWA85"/>
      <c r="NWB85"/>
      <c r="NWC85"/>
      <c r="NWD85"/>
      <c r="NWE85"/>
      <c r="NWF85"/>
      <c r="NWG85"/>
      <c r="NWH85"/>
      <c r="NWI85"/>
      <c r="NWJ85"/>
      <c r="NWK85"/>
      <c r="NWL85"/>
      <c r="NWM85"/>
      <c r="NWN85"/>
      <c r="NWO85"/>
      <c r="NWP85"/>
      <c r="NWQ85"/>
      <c r="NWR85"/>
      <c r="NWS85"/>
      <c r="NWT85"/>
      <c r="NWU85"/>
      <c r="NWV85"/>
      <c r="NWW85"/>
      <c r="NWX85"/>
      <c r="NWY85"/>
      <c r="NWZ85"/>
      <c r="NXA85"/>
      <c r="NXB85"/>
      <c r="NXC85"/>
      <c r="NXD85"/>
      <c r="NXE85"/>
      <c r="NXF85"/>
      <c r="NXG85"/>
      <c r="NXH85"/>
      <c r="NXI85"/>
      <c r="NXJ85"/>
      <c r="NXK85"/>
      <c r="NXL85"/>
      <c r="NXM85"/>
      <c r="NXN85"/>
      <c r="NXO85"/>
      <c r="NXP85"/>
      <c r="NXQ85"/>
      <c r="NXR85"/>
      <c r="NXS85"/>
      <c r="NXT85"/>
      <c r="NXU85"/>
      <c r="NXV85"/>
      <c r="NXW85"/>
      <c r="NXX85"/>
      <c r="NXY85"/>
      <c r="NXZ85"/>
      <c r="NYA85"/>
      <c r="NYB85"/>
      <c r="NYC85"/>
      <c r="NYD85"/>
      <c r="NYE85"/>
      <c r="NYF85"/>
      <c r="NYG85"/>
      <c r="NYH85"/>
      <c r="NYI85"/>
      <c r="NYJ85"/>
      <c r="NYK85"/>
      <c r="NYL85"/>
      <c r="NYM85"/>
      <c r="NYN85"/>
      <c r="NYO85"/>
      <c r="NYP85"/>
      <c r="NYQ85"/>
      <c r="NYR85"/>
      <c r="NYS85"/>
      <c r="NYT85"/>
      <c r="NYU85"/>
      <c r="NYV85"/>
      <c r="NYW85"/>
      <c r="NYX85"/>
      <c r="NYY85"/>
      <c r="NYZ85"/>
      <c r="NZA85"/>
      <c r="NZB85"/>
      <c r="NZC85"/>
      <c r="NZD85"/>
      <c r="NZE85"/>
      <c r="NZF85"/>
      <c r="NZG85"/>
      <c r="NZH85"/>
      <c r="NZI85"/>
      <c r="NZJ85"/>
      <c r="NZK85"/>
      <c r="NZL85"/>
      <c r="NZM85"/>
      <c r="NZN85"/>
      <c r="NZO85"/>
      <c r="NZP85"/>
      <c r="NZQ85"/>
      <c r="NZR85"/>
      <c r="NZS85"/>
      <c r="NZT85"/>
      <c r="NZU85"/>
      <c r="NZV85"/>
      <c r="NZW85"/>
      <c r="NZX85"/>
      <c r="NZY85"/>
      <c r="NZZ85"/>
      <c r="OAA85"/>
      <c r="OAB85"/>
      <c r="OAC85"/>
      <c r="OAD85"/>
      <c r="OAE85"/>
      <c r="OAF85"/>
      <c r="OAG85"/>
      <c r="OAH85"/>
      <c r="OAI85"/>
      <c r="OAJ85"/>
      <c r="OAK85"/>
      <c r="OAL85"/>
      <c r="OAM85"/>
      <c r="OAN85"/>
      <c r="OAO85"/>
      <c r="OAP85"/>
      <c r="OAQ85"/>
      <c r="OAR85"/>
      <c r="OAS85"/>
      <c r="OAT85"/>
      <c r="OAU85"/>
      <c r="OAV85"/>
      <c r="OAW85"/>
      <c r="OAX85"/>
      <c r="OAY85"/>
      <c r="OAZ85"/>
      <c r="OBA85"/>
      <c r="OBB85"/>
      <c r="OBC85"/>
      <c r="OBD85"/>
      <c r="OBE85"/>
      <c r="OBF85"/>
      <c r="OBG85"/>
      <c r="OBH85"/>
      <c r="OBI85"/>
      <c r="OBJ85"/>
      <c r="OBK85"/>
      <c r="OBL85"/>
      <c r="OBM85"/>
      <c r="OBN85"/>
      <c r="OBO85"/>
      <c r="OBP85"/>
      <c r="OBQ85"/>
      <c r="OBR85"/>
      <c r="OBS85"/>
      <c r="OBT85"/>
      <c r="OBU85"/>
      <c r="OBV85"/>
      <c r="OBW85"/>
      <c r="OBX85"/>
      <c r="OBY85"/>
      <c r="OBZ85"/>
      <c r="OCA85"/>
      <c r="OCB85"/>
      <c r="OCC85"/>
      <c r="OCD85"/>
      <c r="OCE85"/>
      <c r="OCF85"/>
      <c r="OCG85"/>
      <c r="OCH85"/>
      <c r="OCI85"/>
      <c r="OCJ85"/>
      <c r="OCK85"/>
      <c r="OCL85"/>
      <c r="OCM85"/>
      <c r="OCN85"/>
      <c r="OCO85"/>
      <c r="OCP85"/>
      <c r="OCQ85"/>
      <c r="OCR85"/>
      <c r="OCS85"/>
      <c r="OCT85"/>
      <c r="OCU85"/>
      <c r="OCV85"/>
      <c r="OCW85"/>
      <c r="OCX85"/>
      <c r="OCY85"/>
      <c r="OCZ85"/>
      <c r="ODA85"/>
      <c r="ODB85"/>
      <c r="ODC85"/>
      <c r="ODD85"/>
      <c r="ODE85"/>
      <c r="ODF85"/>
      <c r="ODG85"/>
      <c r="ODH85"/>
      <c r="ODI85"/>
      <c r="ODJ85"/>
      <c r="ODK85"/>
      <c r="ODL85"/>
      <c r="ODM85"/>
      <c r="ODN85"/>
      <c r="ODO85"/>
      <c r="ODP85"/>
      <c r="ODQ85"/>
      <c r="ODR85"/>
      <c r="ODS85"/>
      <c r="ODT85"/>
      <c r="ODU85"/>
      <c r="ODV85"/>
      <c r="ODW85"/>
      <c r="ODX85"/>
      <c r="ODY85"/>
      <c r="ODZ85"/>
      <c r="OEA85"/>
      <c r="OEB85"/>
      <c r="OEC85"/>
      <c r="OED85"/>
      <c r="OEE85"/>
      <c r="OEF85"/>
      <c r="OEG85"/>
      <c r="OEH85"/>
      <c r="OEI85"/>
      <c r="OEJ85"/>
      <c r="OEK85"/>
      <c r="OEL85"/>
      <c r="OEM85"/>
      <c r="OEN85"/>
      <c r="OEO85"/>
      <c r="OEP85"/>
      <c r="OEQ85"/>
      <c r="OER85"/>
      <c r="OES85"/>
      <c r="OET85"/>
      <c r="OEU85"/>
      <c r="OEV85"/>
      <c r="OEW85"/>
      <c r="OEX85"/>
      <c r="OEY85"/>
      <c r="OEZ85"/>
      <c r="OFA85"/>
      <c r="OFB85"/>
      <c r="OFC85"/>
      <c r="OFD85"/>
      <c r="OFE85"/>
      <c r="OFF85"/>
      <c r="OFG85"/>
      <c r="OFH85"/>
      <c r="OFI85"/>
      <c r="OFJ85"/>
      <c r="OFK85"/>
      <c r="OFL85"/>
      <c r="OFM85"/>
      <c r="OFN85"/>
      <c r="OFO85"/>
      <c r="OFP85"/>
      <c r="OFQ85"/>
      <c r="OFR85"/>
      <c r="OFS85"/>
      <c r="OFT85"/>
      <c r="OFU85"/>
      <c r="OFV85"/>
      <c r="OFW85"/>
      <c r="OFX85"/>
      <c r="OFY85"/>
      <c r="OFZ85"/>
      <c r="OGA85"/>
      <c r="OGB85"/>
      <c r="OGC85"/>
      <c r="OGD85"/>
      <c r="OGE85"/>
      <c r="OGF85"/>
      <c r="OGG85"/>
      <c r="OGH85"/>
      <c r="OGI85"/>
      <c r="OGJ85"/>
      <c r="OGK85"/>
      <c r="OGL85"/>
      <c r="OGM85"/>
      <c r="OGN85"/>
      <c r="OGO85"/>
      <c r="OGP85"/>
      <c r="OGQ85"/>
      <c r="OGR85"/>
      <c r="OGS85"/>
      <c r="OGT85"/>
      <c r="OGU85"/>
      <c r="OGV85"/>
      <c r="OGW85"/>
      <c r="OGX85"/>
      <c r="OGY85"/>
      <c r="OGZ85"/>
      <c r="OHA85"/>
      <c r="OHB85"/>
      <c r="OHC85"/>
      <c r="OHD85"/>
      <c r="OHE85"/>
      <c r="OHF85"/>
      <c r="OHG85"/>
      <c r="OHH85"/>
      <c r="OHI85"/>
      <c r="OHJ85"/>
      <c r="OHK85"/>
      <c r="OHL85"/>
      <c r="OHM85"/>
      <c r="OHN85"/>
      <c r="OHO85"/>
      <c r="OHP85"/>
      <c r="OHQ85"/>
      <c r="OHR85"/>
      <c r="OHS85"/>
      <c r="OHT85"/>
      <c r="OHU85"/>
      <c r="OHV85"/>
      <c r="OHW85"/>
      <c r="OHX85"/>
      <c r="OHY85"/>
      <c r="OHZ85"/>
      <c r="OIA85"/>
      <c r="OIB85"/>
      <c r="OIC85"/>
      <c r="OID85"/>
      <c r="OIE85"/>
      <c r="OIF85"/>
      <c r="OIG85"/>
      <c r="OIH85"/>
      <c r="OII85"/>
      <c r="OIJ85"/>
      <c r="OIK85"/>
      <c r="OIL85"/>
      <c r="OIM85"/>
      <c r="OIN85"/>
      <c r="OIO85"/>
      <c r="OIP85"/>
      <c r="OIQ85"/>
      <c r="OIR85"/>
      <c r="OIS85"/>
      <c r="OIT85"/>
      <c r="OIU85"/>
      <c r="OIV85"/>
      <c r="OIW85"/>
      <c r="OIX85"/>
      <c r="OIY85"/>
      <c r="OIZ85"/>
      <c r="OJA85"/>
      <c r="OJB85"/>
      <c r="OJC85"/>
      <c r="OJD85"/>
      <c r="OJE85"/>
      <c r="OJF85"/>
      <c r="OJG85"/>
      <c r="OJH85"/>
      <c r="OJI85"/>
      <c r="OJJ85"/>
      <c r="OJK85"/>
      <c r="OJL85"/>
      <c r="OJM85"/>
      <c r="OJN85"/>
      <c r="OJO85"/>
      <c r="OJP85"/>
      <c r="OJQ85"/>
      <c r="OJR85"/>
      <c r="OJS85"/>
      <c r="OJT85"/>
      <c r="OJU85"/>
      <c r="OJV85"/>
      <c r="OJW85"/>
      <c r="OJX85"/>
      <c r="OJY85"/>
      <c r="OJZ85"/>
      <c r="OKA85"/>
      <c r="OKB85"/>
      <c r="OKC85"/>
      <c r="OKD85"/>
      <c r="OKE85"/>
      <c r="OKF85"/>
      <c r="OKG85"/>
      <c r="OKH85"/>
      <c r="OKI85"/>
      <c r="OKJ85"/>
      <c r="OKK85"/>
      <c r="OKL85"/>
      <c r="OKM85"/>
      <c r="OKN85"/>
      <c r="OKO85"/>
      <c r="OKP85"/>
      <c r="OKQ85"/>
      <c r="OKR85"/>
      <c r="OKS85"/>
      <c r="OKT85"/>
      <c r="OKU85"/>
      <c r="OKV85"/>
      <c r="OKW85"/>
      <c r="OKX85"/>
      <c r="OKY85"/>
      <c r="OKZ85"/>
      <c r="OLA85"/>
      <c r="OLB85"/>
      <c r="OLC85"/>
      <c r="OLD85"/>
      <c r="OLE85"/>
      <c r="OLF85"/>
      <c r="OLG85"/>
      <c r="OLH85"/>
      <c r="OLI85"/>
      <c r="OLJ85"/>
      <c r="OLK85"/>
      <c r="OLL85"/>
      <c r="OLM85"/>
      <c r="OLN85"/>
      <c r="OLO85"/>
      <c r="OLP85"/>
      <c r="OLQ85"/>
      <c r="OLR85"/>
      <c r="OLS85"/>
      <c r="OLT85"/>
      <c r="OLU85"/>
      <c r="OLV85"/>
      <c r="OLW85"/>
      <c r="OLX85"/>
      <c r="OLY85"/>
      <c r="OLZ85"/>
      <c r="OMA85"/>
      <c r="OMB85"/>
      <c r="OMC85"/>
      <c r="OMD85"/>
      <c r="OME85"/>
      <c r="OMF85"/>
      <c r="OMG85"/>
      <c r="OMH85"/>
      <c r="OMI85"/>
      <c r="OMJ85"/>
      <c r="OMK85"/>
      <c r="OML85"/>
      <c r="OMM85"/>
      <c r="OMN85"/>
      <c r="OMO85"/>
      <c r="OMP85"/>
      <c r="OMQ85"/>
      <c r="OMR85"/>
      <c r="OMS85"/>
      <c r="OMT85"/>
      <c r="OMU85"/>
      <c r="OMV85"/>
      <c r="OMW85"/>
      <c r="OMX85"/>
      <c r="OMY85"/>
      <c r="OMZ85"/>
      <c r="ONA85"/>
      <c r="ONB85"/>
      <c r="ONC85"/>
      <c r="OND85"/>
      <c r="ONE85"/>
      <c r="ONF85"/>
      <c r="ONG85"/>
      <c r="ONH85"/>
      <c r="ONI85"/>
      <c r="ONJ85"/>
      <c r="ONK85"/>
      <c r="ONL85"/>
      <c r="ONM85"/>
      <c r="ONN85"/>
      <c r="ONO85"/>
      <c r="ONP85"/>
      <c r="ONQ85"/>
      <c r="ONR85"/>
      <c r="ONS85"/>
      <c r="ONT85"/>
      <c r="ONU85"/>
      <c r="ONV85"/>
      <c r="ONW85"/>
      <c r="ONX85"/>
      <c r="ONY85"/>
      <c r="ONZ85"/>
      <c r="OOA85"/>
      <c r="OOB85"/>
      <c r="OOC85"/>
      <c r="OOD85"/>
      <c r="OOE85"/>
      <c r="OOF85"/>
      <c r="OOG85"/>
      <c r="OOH85"/>
      <c r="OOI85"/>
      <c r="OOJ85"/>
      <c r="OOK85"/>
      <c r="OOL85"/>
      <c r="OOM85"/>
      <c r="OON85"/>
      <c r="OOO85"/>
      <c r="OOP85"/>
      <c r="OOQ85"/>
      <c r="OOR85"/>
      <c r="OOS85"/>
      <c r="OOT85"/>
      <c r="OOU85"/>
      <c r="OOV85"/>
      <c r="OOW85"/>
      <c r="OOX85"/>
      <c r="OOY85"/>
      <c r="OOZ85"/>
      <c r="OPA85"/>
      <c r="OPB85"/>
      <c r="OPC85"/>
      <c r="OPD85"/>
      <c r="OPE85"/>
      <c r="OPF85"/>
      <c r="OPG85"/>
      <c r="OPH85"/>
      <c r="OPI85"/>
      <c r="OPJ85"/>
      <c r="OPK85"/>
      <c r="OPL85"/>
      <c r="OPM85"/>
      <c r="OPN85"/>
      <c r="OPO85"/>
      <c r="OPP85"/>
      <c r="OPQ85"/>
      <c r="OPR85"/>
      <c r="OPS85"/>
      <c r="OPT85"/>
      <c r="OPU85"/>
      <c r="OPV85"/>
      <c r="OPW85"/>
      <c r="OPX85"/>
      <c r="OPY85"/>
      <c r="OPZ85"/>
      <c r="OQA85"/>
      <c r="OQB85"/>
      <c r="OQC85"/>
      <c r="OQD85"/>
      <c r="OQE85"/>
      <c r="OQF85"/>
      <c r="OQG85"/>
      <c r="OQH85"/>
      <c r="OQI85"/>
      <c r="OQJ85"/>
      <c r="OQK85"/>
      <c r="OQL85"/>
      <c r="OQM85"/>
      <c r="OQN85"/>
      <c r="OQO85"/>
      <c r="OQP85"/>
      <c r="OQQ85"/>
      <c r="OQR85"/>
      <c r="OQS85"/>
      <c r="OQT85"/>
      <c r="OQU85"/>
      <c r="OQV85"/>
      <c r="OQW85"/>
      <c r="OQX85"/>
      <c r="OQY85"/>
      <c r="OQZ85"/>
      <c r="ORA85"/>
      <c r="ORB85"/>
      <c r="ORC85"/>
      <c r="ORD85"/>
      <c r="ORE85"/>
      <c r="ORF85"/>
      <c r="ORG85"/>
      <c r="ORH85"/>
      <c r="ORI85"/>
      <c r="ORJ85"/>
      <c r="ORK85"/>
      <c r="ORL85"/>
      <c r="ORM85"/>
      <c r="ORN85"/>
      <c r="ORO85"/>
      <c r="ORP85"/>
      <c r="ORQ85"/>
      <c r="ORR85"/>
      <c r="ORS85"/>
      <c r="ORT85"/>
      <c r="ORU85"/>
      <c r="ORV85"/>
      <c r="ORW85"/>
      <c r="ORX85"/>
      <c r="ORY85"/>
      <c r="ORZ85"/>
      <c r="OSA85"/>
      <c r="OSB85"/>
      <c r="OSC85"/>
      <c r="OSD85"/>
      <c r="OSE85"/>
      <c r="OSF85"/>
      <c r="OSG85"/>
      <c r="OSH85"/>
      <c r="OSI85"/>
      <c r="OSJ85"/>
      <c r="OSK85"/>
      <c r="OSL85"/>
      <c r="OSM85"/>
      <c r="OSN85"/>
      <c r="OSO85"/>
      <c r="OSP85"/>
      <c r="OSQ85"/>
      <c r="OSR85"/>
      <c r="OSS85"/>
      <c r="OST85"/>
      <c r="OSU85"/>
      <c r="OSV85"/>
      <c r="OSW85"/>
      <c r="OSX85"/>
      <c r="OSY85"/>
      <c r="OSZ85"/>
      <c r="OTA85"/>
      <c r="OTB85"/>
      <c r="OTC85"/>
      <c r="OTD85"/>
      <c r="OTE85"/>
      <c r="OTF85"/>
      <c r="OTG85"/>
      <c r="OTH85"/>
      <c r="OTI85"/>
      <c r="OTJ85"/>
      <c r="OTK85"/>
      <c r="OTL85"/>
      <c r="OTM85"/>
      <c r="OTN85"/>
      <c r="OTO85"/>
      <c r="OTP85"/>
      <c r="OTQ85"/>
      <c r="OTR85"/>
      <c r="OTS85"/>
      <c r="OTT85"/>
      <c r="OTU85"/>
      <c r="OTV85"/>
      <c r="OTW85"/>
      <c r="OTX85"/>
      <c r="OTY85"/>
      <c r="OTZ85"/>
      <c r="OUA85"/>
      <c r="OUB85"/>
      <c r="OUC85"/>
      <c r="OUD85"/>
      <c r="OUE85"/>
      <c r="OUF85"/>
      <c r="OUG85"/>
      <c r="OUH85"/>
      <c r="OUI85"/>
      <c r="OUJ85"/>
      <c r="OUK85"/>
      <c r="OUL85"/>
      <c r="OUM85"/>
      <c r="OUN85"/>
      <c r="OUO85"/>
      <c r="OUP85"/>
      <c r="OUQ85"/>
      <c r="OUR85"/>
      <c r="OUS85"/>
      <c r="OUT85"/>
      <c r="OUU85"/>
      <c r="OUV85"/>
      <c r="OUW85"/>
      <c r="OUX85"/>
      <c r="OUY85"/>
      <c r="OUZ85"/>
      <c r="OVA85"/>
      <c r="OVB85"/>
      <c r="OVC85"/>
      <c r="OVD85"/>
      <c r="OVE85"/>
      <c r="OVF85"/>
      <c r="OVG85"/>
      <c r="OVH85"/>
      <c r="OVI85"/>
      <c r="OVJ85"/>
      <c r="OVK85"/>
      <c r="OVL85"/>
      <c r="OVM85"/>
      <c r="OVN85"/>
      <c r="OVO85"/>
      <c r="OVP85"/>
      <c r="OVQ85"/>
      <c r="OVR85"/>
      <c r="OVS85"/>
      <c r="OVT85"/>
      <c r="OVU85"/>
      <c r="OVV85"/>
      <c r="OVW85"/>
      <c r="OVX85"/>
      <c r="OVY85"/>
      <c r="OVZ85"/>
      <c r="OWA85"/>
      <c r="OWB85"/>
      <c r="OWC85"/>
      <c r="OWD85"/>
      <c r="OWE85"/>
      <c r="OWF85"/>
      <c r="OWG85"/>
      <c r="OWH85"/>
      <c r="OWI85"/>
      <c r="OWJ85"/>
      <c r="OWK85"/>
      <c r="OWL85"/>
      <c r="OWM85"/>
      <c r="OWN85"/>
      <c r="OWO85"/>
      <c r="OWP85"/>
      <c r="OWQ85"/>
      <c r="OWR85"/>
      <c r="OWS85"/>
      <c r="OWT85"/>
      <c r="OWU85"/>
      <c r="OWV85"/>
      <c r="OWW85"/>
      <c r="OWX85"/>
      <c r="OWY85"/>
      <c r="OWZ85"/>
      <c r="OXA85"/>
      <c r="OXB85"/>
      <c r="OXC85"/>
      <c r="OXD85"/>
      <c r="OXE85"/>
      <c r="OXF85"/>
      <c r="OXG85"/>
      <c r="OXH85"/>
      <c r="OXI85"/>
      <c r="OXJ85"/>
      <c r="OXK85"/>
      <c r="OXL85"/>
      <c r="OXM85"/>
      <c r="OXN85"/>
      <c r="OXO85"/>
      <c r="OXP85"/>
      <c r="OXQ85"/>
      <c r="OXR85"/>
      <c r="OXS85"/>
      <c r="OXT85"/>
      <c r="OXU85"/>
      <c r="OXV85"/>
      <c r="OXW85"/>
      <c r="OXX85"/>
      <c r="OXY85"/>
      <c r="OXZ85"/>
      <c r="OYA85"/>
      <c r="OYB85"/>
      <c r="OYC85"/>
      <c r="OYD85"/>
      <c r="OYE85"/>
      <c r="OYF85"/>
      <c r="OYG85"/>
      <c r="OYH85"/>
      <c r="OYI85"/>
      <c r="OYJ85"/>
      <c r="OYK85"/>
      <c r="OYL85"/>
      <c r="OYM85"/>
      <c r="OYN85"/>
      <c r="OYO85"/>
      <c r="OYP85"/>
      <c r="OYQ85"/>
      <c r="OYR85"/>
      <c r="OYS85"/>
      <c r="OYT85"/>
      <c r="OYU85"/>
      <c r="OYV85"/>
      <c r="OYW85"/>
      <c r="OYX85"/>
      <c r="OYY85"/>
      <c r="OYZ85"/>
      <c r="OZA85"/>
      <c r="OZB85"/>
      <c r="OZC85"/>
      <c r="OZD85"/>
      <c r="OZE85"/>
      <c r="OZF85"/>
      <c r="OZG85"/>
      <c r="OZH85"/>
      <c r="OZI85"/>
      <c r="OZJ85"/>
      <c r="OZK85"/>
      <c r="OZL85"/>
      <c r="OZM85"/>
      <c r="OZN85"/>
      <c r="OZO85"/>
      <c r="OZP85"/>
      <c r="OZQ85"/>
      <c r="OZR85"/>
      <c r="OZS85"/>
      <c r="OZT85"/>
      <c r="OZU85"/>
      <c r="OZV85"/>
      <c r="OZW85"/>
      <c r="OZX85"/>
      <c r="OZY85"/>
      <c r="OZZ85"/>
      <c r="PAA85"/>
      <c r="PAB85"/>
      <c r="PAC85"/>
      <c r="PAD85"/>
      <c r="PAE85"/>
      <c r="PAF85"/>
      <c r="PAG85"/>
      <c r="PAH85"/>
      <c r="PAI85"/>
      <c r="PAJ85"/>
      <c r="PAK85"/>
      <c r="PAL85"/>
      <c r="PAM85"/>
      <c r="PAN85"/>
      <c r="PAO85"/>
      <c r="PAP85"/>
      <c r="PAQ85"/>
      <c r="PAR85"/>
      <c r="PAS85"/>
      <c r="PAT85"/>
      <c r="PAU85"/>
      <c r="PAV85"/>
      <c r="PAW85"/>
      <c r="PAX85"/>
      <c r="PAY85"/>
      <c r="PAZ85"/>
      <c r="PBA85"/>
      <c r="PBB85"/>
      <c r="PBC85"/>
      <c r="PBD85"/>
      <c r="PBE85"/>
      <c r="PBF85"/>
      <c r="PBG85"/>
      <c r="PBH85"/>
      <c r="PBI85"/>
      <c r="PBJ85"/>
      <c r="PBK85"/>
      <c r="PBL85"/>
      <c r="PBM85"/>
      <c r="PBN85"/>
      <c r="PBO85"/>
      <c r="PBP85"/>
      <c r="PBQ85"/>
      <c r="PBR85"/>
      <c r="PBS85"/>
      <c r="PBT85"/>
      <c r="PBU85"/>
      <c r="PBV85"/>
      <c r="PBW85"/>
      <c r="PBX85"/>
      <c r="PBY85"/>
      <c r="PBZ85"/>
      <c r="PCA85"/>
      <c r="PCB85"/>
      <c r="PCC85"/>
      <c r="PCD85"/>
      <c r="PCE85"/>
      <c r="PCF85"/>
      <c r="PCG85"/>
      <c r="PCH85"/>
      <c r="PCI85"/>
      <c r="PCJ85"/>
      <c r="PCK85"/>
      <c r="PCL85"/>
      <c r="PCM85"/>
      <c r="PCN85"/>
      <c r="PCO85"/>
      <c r="PCP85"/>
      <c r="PCQ85"/>
      <c r="PCR85"/>
      <c r="PCS85"/>
      <c r="PCT85"/>
      <c r="PCU85"/>
      <c r="PCV85"/>
      <c r="PCW85"/>
      <c r="PCX85"/>
      <c r="PCY85"/>
      <c r="PCZ85"/>
      <c r="PDA85"/>
      <c r="PDB85"/>
      <c r="PDC85"/>
      <c r="PDD85"/>
      <c r="PDE85"/>
      <c r="PDF85"/>
      <c r="PDG85"/>
      <c r="PDH85"/>
      <c r="PDI85"/>
      <c r="PDJ85"/>
      <c r="PDK85"/>
      <c r="PDL85"/>
      <c r="PDM85"/>
      <c r="PDN85"/>
      <c r="PDO85"/>
      <c r="PDP85"/>
      <c r="PDQ85"/>
      <c r="PDR85"/>
      <c r="PDS85"/>
      <c r="PDT85"/>
      <c r="PDU85"/>
      <c r="PDV85"/>
      <c r="PDW85"/>
      <c r="PDX85"/>
      <c r="PDY85"/>
      <c r="PDZ85"/>
      <c r="PEA85"/>
      <c r="PEB85"/>
      <c r="PEC85"/>
      <c r="PED85"/>
      <c r="PEE85"/>
      <c r="PEF85"/>
      <c r="PEG85"/>
      <c r="PEH85"/>
      <c r="PEI85"/>
      <c r="PEJ85"/>
      <c r="PEK85"/>
      <c r="PEL85"/>
      <c r="PEM85"/>
      <c r="PEN85"/>
      <c r="PEO85"/>
      <c r="PEP85"/>
      <c r="PEQ85"/>
      <c r="PER85"/>
      <c r="PES85"/>
      <c r="PET85"/>
      <c r="PEU85"/>
      <c r="PEV85"/>
      <c r="PEW85"/>
      <c r="PEX85"/>
      <c r="PEY85"/>
      <c r="PEZ85"/>
      <c r="PFA85"/>
      <c r="PFB85"/>
      <c r="PFC85"/>
      <c r="PFD85"/>
      <c r="PFE85"/>
      <c r="PFF85"/>
      <c r="PFG85"/>
      <c r="PFH85"/>
      <c r="PFI85"/>
      <c r="PFJ85"/>
      <c r="PFK85"/>
      <c r="PFL85"/>
      <c r="PFM85"/>
      <c r="PFN85"/>
      <c r="PFO85"/>
      <c r="PFP85"/>
      <c r="PFQ85"/>
      <c r="PFR85"/>
      <c r="PFS85"/>
      <c r="PFT85"/>
      <c r="PFU85"/>
      <c r="PFV85"/>
      <c r="PFW85"/>
      <c r="PFX85"/>
      <c r="PFY85"/>
      <c r="PFZ85"/>
      <c r="PGA85"/>
      <c r="PGB85"/>
      <c r="PGC85"/>
      <c r="PGD85"/>
      <c r="PGE85"/>
      <c r="PGF85"/>
      <c r="PGG85"/>
      <c r="PGH85"/>
      <c r="PGI85"/>
      <c r="PGJ85"/>
      <c r="PGK85"/>
      <c r="PGL85"/>
      <c r="PGM85"/>
      <c r="PGN85"/>
      <c r="PGO85"/>
      <c r="PGP85"/>
      <c r="PGQ85"/>
      <c r="PGR85"/>
      <c r="PGS85"/>
      <c r="PGT85"/>
      <c r="PGU85"/>
      <c r="PGV85"/>
      <c r="PGW85"/>
      <c r="PGX85"/>
      <c r="PGY85"/>
      <c r="PGZ85"/>
      <c r="PHA85"/>
      <c r="PHB85"/>
      <c r="PHC85"/>
      <c r="PHD85"/>
      <c r="PHE85"/>
      <c r="PHF85"/>
      <c r="PHG85"/>
      <c r="PHH85"/>
      <c r="PHI85"/>
      <c r="PHJ85"/>
      <c r="PHK85"/>
      <c r="PHL85"/>
      <c r="PHM85"/>
      <c r="PHN85"/>
      <c r="PHO85"/>
      <c r="PHP85"/>
      <c r="PHQ85"/>
      <c r="PHR85"/>
      <c r="PHS85"/>
      <c r="PHT85"/>
      <c r="PHU85"/>
      <c r="PHV85"/>
      <c r="PHW85"/>
      <c r="PHX85"/>
      <c r="PHY85"/>
      <c r="PHZ85"/>
      <c r="PIA85"/>
      <c r="PIB85"/>
      <c r="PIC85"/>
      <c r="PID85"/>
      <c r="PIE85"/>
      <c r="PIF85"/>
      <c r="PIG85"/>
      <c r="PIH85"/>
      <c r="PII85"/>
      <c r="PIJ85"/>
      <c r="PIK85"/>
      <c r="PIL85"/>
      <c r="PIM85"/>
      <c r="PIN85"/>
      <c r="PIO85"/>
      <c r="PIP85"/>
      <c r="PIQ85"/>
      <c r="PIR85"/>
      <c r="PIS85"/>
      <c r="PIT85"/>
      <c r="PIU85"/>
      <c r="PIV85"/>
      <c r="PIW85"/>
      <c r="PIX85"/>
      <c r="PIY85"/>
      <c r="PIZ85"/>
      <c r="PJA85"/>
      <c r="PJB85"/>
      <c r="PJC85"/>
      <c r="PJD85"/>
      <c r="PJE85"/>
      <c r="PJF85"/>
      <c r="PJG85"/>
      <c r="PJH85"/>
      <c r="PJI85"/>
      <c r="PJJ85"/>
      <c r="PJK85"/>
      <c r="PJL85"/>
      <c r="PJM85"/>
      <c r="PJN85"/>
      <c r="PJO85"/>
      <c r="PJP85"/>
      <c r="PJQ85"/>
      <c r="PJR85"/>
      <c r="PJS85"/>
      <c r="PJT85"/>
      <c r="PJU85"/>
      <c r="PJV85"/>
      <c r="PJW85"/>
      <c r="PJX85"/>
      <c r="PJY85"/>
      <c r="PJZ85"/>
      <c r="PKA85"/>
      <c r="PKB85"/>
      <c r="PKC85"/>
      <c r="PKD85"/>
      <c r="PKE85"/>
      <c r="PKF85"/>
      <c r="PKG85"/>
      <c r="PKH85"/>
      <c r="PKI85"/>
      <c r="PKJ85"/>
      <c r="PKK85"/>
      <c r="PKL85"/>
      <c r="PKM85"/>
      <c r="PKN85"/>
      <c r="PKO85"/>
      <c r="PKP85"/>
      <c r="PKQ85"/>
      <c r="PKR85"/>
      <c r="PKS85"/>
      <c r="PKT85"/>
      <c r="PKU85"/>
      <c r="PKV85"/>
      <c r="PKW85"/>
      <c r="PKX85"/>
      <c r="PKY85"/>
      <c r="PKZ85"/>
      <c r="PLA85"/>
      <c r="PLB85"/>
      <c r="PLC85"/>
      <c r="PLD85"/>
      <c r="PLE85"/>
      <c r="PLF85"/>
      <c r="PLG85"/>
      <c r="PLH85"/>
      <c r="PLI85"/>
      <c r="PLJ85"/>
      <c r="PLK85"/>
      <c r="PLL85"/>
      <c r="PLM85"/>
      <c r="PLN85"/>
      <c r="PLO85"/>
      <c r="PLP85"/>
      <c r="PLQ85"/>
      <c r="PLR85"/>
      <c r="PLS85"/>
      <c r="PLT85"/>
      <c r="PLU85"/>
      <c r="PLV85"/>
      <c r="PLW85"/>
      <c r="PLX85"/>
      <c r="PLY85"/>
      <c r="PLZ85"/>
      <c r="PMA85"/>
      <c r="PMB85"/>
      <c r="PMC85"/>
      <c r="PMD85"/>
      <c r="PME85"/>
      <c r="PMF85"/>
      <c r="PMG85"/>
      <c r="PMH85"/>
      <c r="PMI85"/>
      <c r="PMJ85"/>
      <c r="PMK85"/>
      <c r="PML85"/>
      <c r="PMM85"/>
      <c r="PMN85"/>
      <c r="PMO85"/>
      <c r="PMP85"/>
      <c r="PMQ85"/>
      <c r="PMR85"/>
      <c r="PMS85"/>
      <c r="PMT85"/>
      <c r="PMU85"/>
      <c r="PMV85"/>
      <c r="PMW85"/>
      <c r="PMX85"/>
      <c r="PMY85"/>
      <c r="PMZ85"/>
      <c r="PNA85"/>
      <c r="PNB85"/>
      <c r="PNC85"/>
      <c r="PND85"/>
      <c r="PNE85"/>
      <c r="PNF85"/>
      <c r="PNG85"/>
      <c r="PNH85"/>
      <c r="PNI85"/>
      <c r="PNJ85"/>
      <c r="PNK85"/>
      <c r="PNL85"/>
      <c r="PNM85"/>
      <c r="PNN85"/>
      <c r="PNO85"/>
      <c r="PNP85"/>
      <c r="PNQ85"/>
      <c r="PNR85"/>
      <c r="PNS85"/>
      <c r="PNT85"/>
      <c r="PNU85"/>
      <c r="PNV85"/>
      <c r="PNW85"/>
      <c r="PNX85"/>
      <c r="PNY85"/>
      <c r="PNZ85"/>
      <c r="POA85"/>
      <c r="POB85"/>
      <c r="POC85"/>
      <c r="POD85"/>
      <c r="POE85"/>
      <c r="POF85"/>
      <c r="POG85"/>
      <c r="POH85"/>
      <c r="POI85"/>
      <c r="POJ85"/>
      <c r="POK85"/>
      <c r="POL85"/>
      <c r="POM85"/>
      <c r="PON85"/>
      <c r="POO85"/>
      <c r="POP85"/>
      <c r="POQ85"/>
      <c r="POR85"/>
      <c r="POS85"/>
      <c r="POT85"/>
      <c r="POU85"/>
      <c r="POV85"/>
      <c r="POW85"/>
      <c r="POX85"/>
      <c r="POY85"/>
      <c r="POZ85"/>
      <c r="PPA85"/>
      <c r="PPB85"/>
      <c r="PPC85"/>
      <c r="PPD85"/>
      <c r="PPE85"/>
      <c r="PPF85"/>
      <c r="PPG85"/>
      <c r="PPH85"/>
      <c r="PPI85"/>
      <c r="PPJ85"/>
      <c r="PPK85"/>
      <c r="PPL85"/>
      <c r="PPM85"/>
      <c r="PPN85"/>
      <c r="PPO85"/>
      <c r="PPP85"/>
      <c r="PPQ85"/>
      <c r="PPR85"/>
      <c r="PPS85"/>
      <c r="PPT85"/>
      <c r="PPU85"/>
      <c r="PPV85"/>
      <c r="PPW85"/>
      <c r="PPX85"/>
      <c r="PPY85"/>
      <c r="PPZ85"/>
      <c r="PQA85"/>
      <c r="PQB85"/>
      <c r="PQC85"/>
      <c r="PQD85"/>
      <c r="PQE85"/>
      <c r="PQF85"/>
      <c r="PQG85"/>
      <c r="PQH85"/>
      <c r="PQI85"/>
      <c r="PQJ85"/>
      <c r="PQK85"/>
      <c r="PQL85"/>
      <c r="PQM85"/>
      <c r="PQN85"/>
      <c r="PQO85"/>
      <c r="PQP85"/>
      <c r="PQQ85"/>
      <c r="PQR85"/>
      <c r="PQS85"/>
      <c r="PQT85"/>
      <c r="PQU85"/>
      <c r="PQV85"/>
      <c r="PQW85"/>
      <c r="PQX85"/>
      <c r="PQY85"/>
      <c r="PQZ85"/>
      <c r="PRA85"/>
      <c r="PRB85"/>
      <c r="PRC85"/>
      <c r="PRD85"/>
      <c r="PRE85"/>
      <c r="PRF85"/>
      <c r="PRG85"/>
      <c r="PRH85"/>
      <c r="PRI85"/>
      <c r="PRJ85"/>
      <c r="PRK85"/>
      <c r="PRL85"/>
      <c r="PRM85"/>
      <c r="PRN85"/>
      <c r="PRO85"/>
      <c r="PRP85"/>
      <c r="PRQ85"/>
      <c r="PRR85"/>
      <c r="PRS85"/>
      <c r="PRT85"/>
      <c r="PRU85"/>
      <c r="PRV85"/>
      <c r="PRW85"/>
      <c r="PRX85"/>
      <c r="PRY85"/>
      <c r="PRZ85"/>
      <c r="PSA85"/>
      <c r="PSB85"/>
      <c r="PSC85"/>
      <c r="PSD85"/>
      <c r="PSE85"/>
      <c r="PSF85"/>
      <c r="PSG85"/>
      <c r="PSH85"/>
      <c r="PSI85"/>
      <c r="PSJ85"/>
      <c r="PSK85"/>
      <c r="PSL85"/>
      <c r="PSM85"/>
      <c r="PSN85"/>
      <c r="PSO85"/>
      <c r="PSP85"/>
      <c r="PSQ85"/>
      <c r="PSR85"/>
      <c r="PSS85"/>
      <c r="PST85"/>
      <c r="PSU85"/>
      <c r="PSV85"/>
      <c r="PSW85"/>
      <c r="PSX85"/>
      <c r="PSY85"/>
      <c r="PSZ85"/>
      <c r="PTA85"/>
      <c r="PTB85"/>
      <c r="PTC85"/>
      <c r="PTD85"/>
      <c r="PTE85"/>
      <c r="PTF85"/>
      <c r="PTG85"/>
      <c r="PTH85"/>
      <c r="PTI85"/>
      <c r="PTJ85"/>
      <c r="PTK85"/>
      <c r="PTL85"/>
      <c r="PTM85"/>
      <c r="PTN85"/>
      <c r="PTO85"/>
      <c r="PTP85"/>
      <c r="PTQ85"/>
      <c r="PTR85"/>
      <c r="PTS85"/>
      <c r="PTT85"/>
      <c r="PTU85"/>
      <c r="PTV85"/>
      <c r="PTW85"/>
      <c r="PTX85"/>
      <c r="PTY85"/>
      <c r="PTZ85"/>
      <c r="PUA85"/>
      <c r="PUB85"/>
      <c r="PUC85"/>
      <c r="PUD85"/>
      <c r="PUE85"/>
      <c r="PUF85"/>
      <c r="PUG85"/>
      <c r="PUH85"/>
      <c r="PUI85"/>
      <c r="PUJ85"/>
      <c r="PUK85"/>
      <c r="PUL85"/>
      <c r="PUM85"/>
      <c r="PUN85"/>
      <c r="PUO85"/>
      <c r="PUP85"/>
      <c r="PUQ85"/>
      <c r="PUR85"/>
      <c r="PUS85"/>
      <c r="PUT85"/>
      <c r="PUU85"/>
      <c r="PUV85"/>
      <c r="PUW85"/>
      <c r="PUX85"/>
      <c r="PUY85"/>
      <c r="PUZ85"/>
      <c r="PVA85"/>
      <c r="PVB85"/>
      <c r="PVC85"/>
      <c r="PVD85"/>
      <c r="PVE85"/>
      <c r="PVF85"/>
      <c r="PVG85"/>
      <c r="PVH85"/>
      <c r="PVI85"/>
      <c r="PVJ85"/>
      <c r="PVK85"/>
      <c r="PVL85"/>
      <c r="PVM85"/>
      <c r="PVN85"/>
      <c r="PVO85"/>
      <c r="PVP85"/>
      <c r="PVQ85"/>
      <c r="PVR85"/>
      <c r="PVS85"/>
      <c r="PVT85"/>
      <c r="PVU85"/>
      <c r="PVV85"/>
      <c r="PVW85"/>
      <c r="PVX85"/>
      <c r="PVY85"/>
      <c r="PVZ85"/>
      <c r="PWA85"/>
      <c r="PWB85"/>
      <c r="PWC85"/>
      <c r="PWD85"/>
      <c r="PWE85"/>
      <c r="PWF85"/>
      <c r="PWG85"/>
      <c r="PWH85"/>
      <c r="PWI85"/>
      <c r="PWJ85"/>
      <c r="PWK85"/>
      <c r="PWL85"/>
      <c r="PWM85"/>
      <c r="PWN85"/>
      <c r="PWO85"/>
      <c r="PWP85"/>
      <c r="PWQ85"/>
      <c r="PWR85"/>
      <c r="PWS85"/>
      <c r="PWT85"/>
      <c r="PWU85"/>
      <c r="PWV85"/>
      <c r="PWW85"/>
      <c r="PWX85"/>
      <c r="PWY85"/>
      <c r="PWZ85"/>
      <c r="PXA85"/>
      <c r="PXB85"/>
      <c r="PXC85"/>
      <c r="PXD85"/>
      <c r="PXE85"/>
      <c r="PXF85"/>
      <c r="PXG85"/>
      <c r="PXH85"/>
      <c r="PXI85"/>
      <c r="PXJ85"/>
      <c r="PXK85"/>
      <c r="PXL85"/>
      <c r="PXM85"/>
      <c r="PXN85"/>
      <c r="PXO85"/>
      <c r="PXP85"/>
      <c r="PXQ85"/>
      <c r="PXR85"/>
      <c r="PXS85"/>
      <c r="PXT85"/>
      <c r="PXU85"/>
      <c r="PXV85"/>
      <c r="PXW85"/>
      <c r="PXX85"/>
      <c r="PXY85"/>
      <c r="PXZ85"/>
      <c r="PYA85"/>
      <c r="PYB85"/>
      <c r="PYC85"/>
      <c r="PYD85"/>
      <c r="PYE85"/>
      <c r="PYF85"/>
      <c r="PYG85"/>
      <c r="PYH85"/>
      <c r="PYI85"/>
      <c r="PYJ85"/>
      <c r="PYK85"/>
      <c r="PYL85"/>
      <c r="PYM85"/>
      <c r="PYN85"/>
      <c r="PYO85"/>
      <c r="PYP85"/>
      <c r="PYQ85"/>
      <c r="PYR85"/>
      <c r="PYS85"/>
      <c r="PYT85"/>
      <c r="PYU85"/>
      <c r="PYV85"/>
      <c r="PYW85"/>
      <c r="PYX85"/>
      <c r="PYY85"/>
      <c r="PYZ85"/>
      <c r="PZA85"/>
      <c r="PZB85"/>
      <c r="PZC85"/>
      <c r="PZD85"/>
      <c r="PZE85"/>
      <c r="PZF85"/>
      <c r="PZG85"/>
      <c r="PZH85"/>
      <c r="PZI85"/>
      <c r="PZJ85"/>
      <c r="PZK85"/>
      <c r="PZL85"/>
      <c r="PZM85"/>
      <c r="PZN85"/>
      <c r="PZO85"/>
      <c r="PZP85"/>
      <c r="PZQ85"/>
      <c r="PZR85"/>
      <c r="PZS85"/>
      <c r="PZT85"/>
      <c r="PZU85"/>
      <c r="PZV85"/>
      <c r="PZW85"/>
      <c r="PZX85"/>
      <c r="PZY85"/>
      <c r="PZZ85"/>
      <c r="QAA85"/>
      <c r="QAB85"/>
      <c r="QAC85"/>
      <c r="QAD85"/>
      <c r="QAE85"/>
      <c r="QAF85"/>
      <c r="QAG85"/>
      <c r="QAH85"/>
      <c r="QAI85"/>
      <c r="QAJ85"/>
      <c r="QAK85"/>
      <c r="QAL85"/>
      <c r="QAM85"/>
      <c r="QAN85"/>
      <c r="QAO85"/>
      <c r="QAP85"/>
      <c r="QAQ85"/>
      <c r="QAR85"/>
      <c r="QAS85"/>
      <c r="QAT85"/>
      <c r="QAU85"/>
      <c r="QAV85"/>
      <c r="QAW85"/>
      <c r="QAX85"/>
      <c r="QAY85"/>
      <c r="QAZ85"/>
      <c r="QBA85"/>
      <c r="QBB85"/>
      <c r="QBC85"/>
      <c r="QBD85"/>
      <c r="QBE85"/>
      <c r="QBF85"/>
      <c r="QBG85"/>
      <c r="QBH85"/>
      <c r="QBI85"/>
      <c r="QBJ85"/>
      <c r="QBK85"/>
      <c r="QBL85"/>
      <c r="QBM85"/>
      <c r="QBN85"/>
      <c r="QBO85"/>
      <c r="QBP85"/>
      <c r="QBQ85"/>
      <c r="QBR85"/>
      <c r="QBS85"/>
      <c r="QBT85"/>
      <c r="QBU85"/>
      <c r="QBV85"/>
      <c r="QBW85"/>
      <c r="QBX85"/>
      <c r="QBY85"/>
      <c r="QBZ85"/>
      <c r="QCA85"/>
      <c r="QCB85"/>
      <c r="QCC85"/>
      <c r="QCD85"/>
      <c r="QCE85"/>
      <c r="QCF85"/>
      <c r="QCG85"/>
      <c r="QCH85"/>
      <c r="QCI85"/>
      <c r="QCJ85"/>
      <c r="QCK85"/>
      <c r="QCL85"/>
      <c r="QCM85"/>
      <c r="QCN85"/>
      <c r="QCO85"/>
      <c r="QCP85"/>
      <c r="QCQ85"/>
      <c r="QCR85"/>
      <c r="QCS85"/>
      <c r="QCT85"/>
      <c r="QCU85"/>
      <c r="QCV85"/>
      <c r="QCW85"/>
      <c r="QCX85"/>
      <c r="QCY85"/>
      <c r="QCZ85"/>
      <c r="QDA85"/>
      <c r="QDB85"/>
      <c r="QDC85"/>
      <c r="QDD85"/>
      <c r="QDE85"/>
      <c r="QDF85"/>
      <c r="QDG85"/>
      <c r="QDH85"/>
      <c r="QDI85"/>
      <c r="QDJ85"/>
      <c r="QDK85"/>
      <c r="QDL85"/>
      <c r="QDM85"/>
      <c r="QDN85"/>
      <c r="QDO85"/>
      <c r="QDP85"/>
      <c r="QDQ85"/>
      <c r="QDR85"/>
      <c r="QDS85"/>
      <c r="QDT85"/>
      <c r="QDU85"/>
      <c r="QDV85"/>
      <c r="QDW85"/>
      <c r="QDX85"/>
      <c r="QDY85"/>
      <c r="QDZ85"/>
      <c r="QEA85"/>
      <c r="QEB85"/>
      <c r="QEC85"/>
      <c r="QED85"/>
      <c r="QEE85"/>
      <c r="QEF85"/>
      <c r="QEG85"/>
      <c r="QEH85"/>
      <c r="QEI85"/>
      <c r="QEJ85"/>
      <c r="QEK85"/>
      <c r="QEL85"/>
      <c r="QEM85"/>
      <c r="QEN85"/>
      <c r="QEO85"/>
      <c r="QEP85"/>
      <c r="QEQ85"/>
      <c r="QER85"/>
      <c r="QES85"/>
      <c r="QET85"/>
      <c r="QEU85"/>
      <c r="QEV85"/>
      <c r="QEW85"/>
      <c r="QEX85"/>
      <c r="QEY85"/>
      <c r="QEZ85"/>
      <c r="QFA85"/>
      <c r="QFB85"/>
      <c r="QFC85"/>
      <c r="QFD85"/>
      <c r="QFE85"/>
      <c r="QFF85"/>
      <c r="QFG85"/>
      <c r="QFH85"/>
      <c r="QFI85"/>
      <c r="QFJ85"/>
      <c r="QFK85"/>
      <c r="QFL85"/>
      <c r="QFM85"/>
      <c r="QFN85"/>
      <c r="QFO85"/>
      <c r="QFP85"/>
      <c r="QFQ85"/>
      <c r="QFR85"/>
      <c r="QFS85"/>
      <c r="QFT85"/>
      <c r="QFU85"/>
      <c r="QFV85"/>
      <c r="QFW85"/>
      <c r="QFX85"/>
      <c r="QFY85"/>
      <c r="QFZ85"/>
      <c r="QGA85"/>
      <c r="QGB85"/>
      <c r="QGC85"/>
      <c r="QGD85"/>
      <c r="QGE85"/>
      <c r="QGF85"/>
      <c r="QGG85"/>
      <c r="QGH85"/>
      <c r="QGI85"/>
      <c r="QGJ85"/>
      <c r="QGK85"/>
      <c r="QGL85"/>
      <c r="QGM85"/>
      <c r="QGN85"/>
      <c r="QGO85"/>
      <c r="QGP85"/>
      <c r="QGQ85"/>
      <c r="QGR85"/>
      <c r="QGS85"/>
      <c r="QGT85"/>
      <c r="QGU85"/>
      <c r="QGV85"/>
      <c r="QGW85"/>
      <c r="QGX85"/>
      <c r="QGY85"/>
      <c r="QGZ85"/>
      <c r="QHA85"/>
      <c r="QHB85"/>
      <c r="QHC85"/>
      <c r="QHD85"/>
      <c r="QHE85"/>
      <c r="QHF85"/>
      <c r="QHG85"/>
      <c r="QHH85"/>
      <c r="QHI85"/>
      <c r="QHJ85"/>
      <c r="QHK85"/>
      <c r="QHL85"/>
      <c r="QHM85"/>
      <c r="QHN85"/>
      <c r="QHO85"/>
      <c r="QHP85"/>
      <c r="QHQ85"/>
      <c r="QHR85"/>
      <c r="QHS85"/>
      <c r="QHT85"/>
      <c r="QHU85"/>
      <c r="QHV85"/>
      <c r="QHW85"/>
      <c r="QHX85"/>
      <c r="QHY85"/>
      <c r="QHZ85"/>
      <c r="QIA85"/>
      <c r="QIB85"/>
      <c r="QIC85"/>
      <c r="QID85"/>
      <c r="QIE85"/>
      <c r="QIF85"/>
      <c r="QIG85"/>
      <c r="QIH85"/>
      <c r="QII85"/>
      <c r="QIJ85"/>
      <c r="QIK85"/>
      <c r="QIL85"/>
      <c r="QIM85"/>
      <c r="QIN85"/>
      <c r="QIO85"/>
      <c r="QIP85"/>
      <c r="QIQ85"/>
      <c r="QIR85"/>
      <c r="QIS85"/>
      <c r="QIT85"/>
      <c r="QIU85"/>
      <c r="QIV85"/>
      <c r="QIW85"/>
      <c r="QIX85"/>
      <c r="QIY85"/>
      <c r="QIZ85"/>
      <c r="QJA85"/>
      <c r="QJB85"/>
      <c r="QJC85"/>
      <c r="QJD85"/>
      <c r="QJE85"/>
      <c r="QJF85"/>
      <c r="QJG85"/>
      <c r="QJH85"/>
      <c r="QJI85"/>
      <c r="QJJ85"/>
      <c r="QJK85"/>
      <c r="QJL85"/>
      <c r="QJM85"/>
      <c r="QJN85"/>
      <c r="QJO85"/>
      <c r="QJP85"/>
      <c r="QJQ85"/>
      <c r="QJR85"/>
      <c r="QJS85"/>
      <c r="QJT85"/>
      <c r="QJU85"/>
      <c r="QJV85"/>
      <c r="QJW85"/>
      <c r="QJX85"/>
      <c r="QJY85"/>
      <c r="QJZ85"/>
      <c r="QKA85"/>
      <c r="QKB85"/>
      <c r="QKC85"/>
      <c r="QKD85"/>
      <c r="QKE85"/>
      <c r="QKF85"/>
      <c r="QKG85"/>
      <c r="QKH85"/>
      <c r="QKI85"/>
      <c r="QKJ85"/>
      <c r="QKK85"/>
      <c r="QKL85"/>
      <c r="QKM85"/>
      <c r="QKN85"/>
      <c r="QKO85"/>
      <c r="QKP85"/>
      <c r="QKQ85"/>
      <c r="QKR85"/>
      <c r="QKS85"/>
      <c r="QKT85"/>
      <c r="QKU85"/>
      <c r="QKV85"/>
      <c r="QKW85"/>
      <c r="QKX85"/>
      <c r="QKY85"/>
      <c r="QKZ85"/>
      <c r="QLA85"/>
      <c r="QLB85"/>
      <c r="QLC85"/>
      <c r="QLD85"/>
      <c r="QLE85"/>
      <c r="QLF85"/>
      <c r="QLG85"/>
      <c r="QLH85"/>
      <c r="QLI85"/>
      <c r="QLJ85"/>
      <c r="QLK85"/>
      <c r="QLL85"/>
      <c r="QLM85"/>
      <c r="QLN85"/>
      <c r="QLO85"/>
      <c r="QLP85"/>
      <c r="QLQ85"/>
      <c r="QLR85"/>
      <c r="QLS85"/>
      <c r="QLT85"/>
      <c r="QLU85"/>
      <c r="QLV85"/>
      <c r="QLW85"/>
      <c r="QLX85"/>
      <c r="QLY85"/>
      <c r="QLZ85"/>
      <c r="QMA85"/>
      <c r="QMB85"/>
      <c r="QMC85"/>
      <c r="QMD85"/>
      <c r="QME85"/>
      <c r="QMF85"/>
      <c r="QMG85"/>
      <c r="QMH85"/>
      <c r="QMI85"/>
      <c r="QMJ85"/>
      <c r="QMK85"/>
      <c r="QML85"/>
      <c r="QMM85"/>
      <c r="QMN85"/>
      <c r="QMO85"/>
      <c r="QMP85"/>
      <c r="QMQ85"/>
      <c r="QMR85"/>
      <c r="QMS85"/>
      <c r="QMT85"/>
      <c r="QMU85"/>
      <c r="QMV85"/>
      <c r="QMW85"/>
      <c r="QMX85"/>
      <c r="QMY85"/>
      <c r="QMZ85"/>
      <c r="QNA85"/>
      <c r="QNB85"/>
      <c r="QNC85"/>
      <c r="QND85"/>
      <c r="QNE85"/>
      <c r="QNF85"/>
      <c r="QNG85"/>
      <c r="QNH85"/>
      <c r="QNI85"/>
      <c r="QNJ85"/>
      <c r="QNK85"/>
      <c r="QNL85"/>
      <c r="QNM85"/>
      <c r="QNN85"/>
      <c r="QNO85"/>
      <c r="QNP85"/>
      <c r="QNQ85"/>
      <c r="QNR85"/>
      <c r="QNS85"/>
      <c r="QNT85"/>
      <c r="QNU85"/>
      <c r="QNV85"/>
      <c r="QNW85"/>
      <c r="QNX85"/>
      <c r="QNY85"/>
      <c r="QNZ85"/>
      <c r="QOA85"/>
      <c r="QOB85"/>
      <c r="QOC85"/>
      <c r="QOD85"/>
      <c r="QOE85"/>
      <c r="QOF85"/>
      <c r="QOG85"/>
      <c r="QOH85"/>
      <c r="QOI85"/>
      <c r="QOJ85"/>
      <c r="QOK85"/>
      <c r="QOL85"/>
      <c r="QOM85"/>
      <c r="QON85"/>
      <c r="QOO85"/>
      <c r="QOP85"/>
      <c r="QOQ85"/>
      <c r="QOR85"/>
      <c r="QOS85"/>
      <c r="QOT85"/>
      <c r="QOU85"/>
      <c r="QOV85"/>
      <c r="QOW85"/>
      <c r="QOX85"/>
      <c r="QOY85"/>
      <c r="QOZ85"/>
      <c r="QPA85"/>
      <c r="QPB85"/>
      <c r="QPC85"/>
      <c r="QPD85"/>
      <c r="QPE85"/>
      <c r="QPF85"/>
      <c r="QPG85"/>
      <c r="QPH85"/>
      <c r="QPI85"/>
      <c r="QPJ85"/>
      <c r="QPK85"/>
      <c r="QPL85"/>
      <c r="QPM85"/>
      <c r="QPN85"/>
      <c r="QPO85"/>
      <c r="QPP85"/>
      <c r="QPQ85"/>
      <c r="QPR85"/>
      <c r="QPS85"/>
      <c r="QPT85"/>
      <c r="QPU85"/>
      <c r="QPV85"/>
      <c r="QPW85"/>
      <c r="QPX85"/>
      <c r="QPY85"/>
      <c r="QPZ85"/>
      <c r="QQA85"/>
      <c r="QQB85"/>
      <c r="QQC85"/>
      <c r="QQD85"/>
      <c r="QQE85"/>
      <c r="QQF85"/>
      <c r="QQG85"/>
      <c r="QQH85"/>
      <c r="QQI85"/>
      <c r="QQJ85"/>
      <c r="QQK85"/>
      <c r="QQL85"/>
      <c r="QQM85"/>
      <c r="QQN85"/>
      <c r="QQO85"/>
      <c r="QQP85"/>
      <c r="QQQ85"/>
      <c r="QQR85"/>
      <c r="QQS85"/>
      <c r="QQT85"/>
      <c r="QQU85"/>
      <c r="QQV85"/>
      <c r="QQW85"/>
      <c r="QQX85"/>
      <c r="QQY85"/>
      <c r="QQZ85"/>
      <c r="QRA85"/>
      <c r="QRB85"/>
      <c r="QRC85"/>
      <c r="QRD85"/>
      <c r="QRE85"/>
      <c r="QRF85"/>
      <c r="QRG85"/>
      <c r="QRH85"/>
      <c r="QRI85"/>
      <c r="QRJ85"/>
      <c r="QRK85"/>
      <c r="QRL85"/>
      <c r="QRM85"/>
      <c r="QRN85"/>
      <c r="QRO85"/>
      <c r="QRP85"/>
      <c r="QRQ85"/>
      <c r="QRR85"/>
      <c r="QRS85"/>
      <c r="QRT85"/>
      <c r="QRU85"/>
      <c r="QRV85"/>
      <c r="QRW85"/>
      <c r="QRX85"/>
      <c r="QRY85"/>
      <c r="QRZ85"/>
      <c r="QSA85"/>
      <c r="QSB85"/>
      <c r="QSC85"/>
      <c r="QSD85"/>
      <c r="QSE85"/>
      <c r="QSF85"/>
      <c r="QSG85"/>
    </row>
    <row r="86" spans="2:11993" s="77" customFormat="1" x14ac:dyDescent="0.35">
      <c r="B86" s="79">
        <v>80</v>
      </c>
      <c r="C86" s="79"/>
      <c r="D86" s="466">
        <f t="shared" si="2"/>
        <v>0</v>
      </c>
      <c r="E86" s="434">
        <f>'6. CO2_over tid'!D91</f>
        <v>0</v>
      </c>
      <c r="F86" s="5">
        <f>'6. CO2_over tid'!E91</f>
        <v>0</v>
      </c>
      <c r="G86" s="352">
        <f>'6. CO2_over tid'!F91</f>
        <v>0</v>
      </c>
      <c r="H86" s="434">
        <f>'8. N2O_over tid '!D91</f>
        <v>0</v>
      </c>
      <c r="I86" s="5">
        <f>'8. N2O_over tid '!E91</f>
        <v>0</v>
      </c>
      <c r="J86" s="352">
        <f>'8. N2O_over tid '!F91</f>
        <v>0</v>
      </c>
      <c r="K86" s="434">
        <f>'10. CH4_udledninger over tid'!D91</f>
        <v>0</v>
      </c>
      <c r="L86" s="5">
        <f>'10. CH4_udledninger over tid'!E91</f>
        <v>0</v>
      </c>
      <c r="M86" s="352">
        <f>'10. CH4_udledninger over tid'!F91</f>
        <v>0</v>
      </c>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row>
    <row r="87" spans="2:11993" s="77" customFormat="1" x14ac:dyDescent="0.35">
      <c r="B87" s="79">
        <v>81</v>
      </c>
      <c r="C87" s="79"/>
      <c r="D87" s="466">
        <f t="shared" si="2"/>
        <v>0</v>
      </c>
      <c r="E87" s="434">
        <f>'6. CO2_over tid'!D92</f>
        <v>0</v>
      </c>
      <c r="F87" s="5">
        <f>'6. CO2_over tid'!E92</f>
        <v>0</v>
      </c>
      <c r="G87" s="352">
        <f>'6. CO2_over tid'!F92</f>
        <v>0</v>
      </c>
      <c r="H87" s="434">
        <f>'8. N2O_over tid '!D92</f>
        <v>0</v>
      </c>
      <c r="I87" s="5">
        <f>'8. N2O_over tid '!E92</f>
        <v>0</v>
      </c>
      <c r="J87" s="352">
        <f>'8. N2O_over tid '!F92</f>
        <v>0</v>
      </c>
      <c r="K87" s="434">
        <f>'10. CH4_udledninger over tid'!D92</f>
        <v>0</v>
      </c>
      <c r="L87" s="5">
        <f>'10. CH4_udledninger over tid'!E92</f>
        <v>0</v>
      </c>
      <c r="M87" s="352">
        <f>'10. CH4_udledninger over tid'!F92</f>
        <v>0</v>
      </c>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row>
    <row r="88" spans="2:11993" s="77" customFormat="1" x14ac:dyDescent="0.35">
      <c r="B88" s="79">
        <v>82</v>
      </c>
      <c r="C88" s="79"/>
      <c r="D88" s="466">
        <f t="shared" si="2"/>
        <v>0</v>
      </c>
      <c r="E88" s="434">
        <f>'6. CO2_over tid'!D93</f>
        <v>0</v>
      </c>
      <c r="F88" s="5">
        <f>'6. CO2_over tid'!E93</f>
        <v>0</v>
      </c>
      <c r="G88" s="352">
        <f>'6. CO2_over tid'!F93</f>
        <v>0</v>
      </c>
      <c r="H88" s="434">
        <f>'8. N2O_over tid '!D93</f>
        <v>0</v>
      </c>
      <c r="I88" s="5">
        <f>'8. N2O_over tid '!E93</f>
        <v>0</v>
      </c>
      <c r="J88" s="352">
        <f>'8. N2O_over tid '!F93</f>
        <v>0</v>
      </c>
      <c r="K88" s="434">
        <f>'10. CH4_udledninger over tid'!D93</f>
        <v>0</v>
      </c>
      <c r="L88" s="5">
        <f>'10. CH4_udledninger over tid'!E93</f>
        <v>0</v>
      </c>
      <c r="M88" s="352">
        <f>'10. CH4_udledninger over tid'!F93</f>
        <v>0</v>
      </c>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row>
    <row r="89" spans="2:11993" s="77" customFormat="1" x14ac:dyDescent="0.35">
      <c r="B89" s="79">
        <v>83</v>
      </c>
      <c r="C89" s="79"/>
      <c r="D89" s="466">
        <f t="shared" si="2"/>
        <v>0</v>
      </c>
      <c r="E89" s="434">
        <f>'6. CO2_over tid'!D94</f>
        <v>0</v>
      </c>
      <c r="F89" s="5">
        <f>'6. CO2_over tid'!E94</f>
        <v>0</v>
      </c>
      <c r="G89" s="352">
        <f>'6. CO2_over tid'!F94</f>
        <v>0</v>
      </c>
      <c r="H89" s="434">
        <f>'8. N2O_over tid '!D94</f>
        <v>0</v>
      </c>
      <c r="I89" s="5">
        <f>'8. N2O_over tid '!E94</f>
        <v>0</v>
      </c>
      <c r="J89" s="352">
        <f>'8. N2O_over tid '!F94</f>
        <v>0</v>
      </c>
      <c r="K89" s="434">
        <f>'10. CH4_udledninger over tid'!D94</f>
        <v>0</v>
      </c>
      <c r="L89" s="5">
        <f>'10. CH4_udledninger over tid'!E94</f>
        <v>0</v>
      </c>
      <c r="M89" s="352">
        <f>'10. CH4_udledninger over tid'!F94</f>
        <v>0</v>
      </c>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row>
    <row r="90" spans="2:11993" s="77" customFormat="1" x14ac:dyDescent="0.35">
      <c r="B90" s="79">
        <v>84</v>
      </c>
      <c r="C90" s="79"/>
      <c r="D90" s="466">
        <f t="shared" si="2"/>
        <v>0</v>
      </c>
      <c r="E90" s="434">
        <f>'6. CO2_over tid'!D95</f>
        <v>0</v>
      </c>
      <c r="F90" s="5">
        <f>'6. CO2_over tid'!E95</f>
        <v>0</v>
      </c>
      <c r="G90" s="352">
        <f>'6. CO2_over tid'!F95</f>
        <v>0</v>
      </c>
      <c r="H90" s="434">
        <f>'8. N2O_over tid '!D95</f>
        <v>0</v>
      </c>
      <c r="I90" s="5">
        <f>'8. N2O_over tid '!E95</f>
        <v>0</v>
      </c>
      <c r="J90" s="352">
        <f>'8. N2O_over tid '!F95</f>
        <v>0</v>
      </c>
      <c r="K90" s="434">
        <f>'10. CH4_udledninger over tid'!D95</f>
        <v>0</v>
      </c>
      <c r="L90" s="5">
        <f>'10. CH4_udledninger over tid'!E95</f>
        <v>0</v>
      </c>
      <c r="M90" s="352">
        <f>'10. CH4_udledninger over tid'!F95</f>
        <v>0</v>
      </c>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row>
    <row r="91" spans="2:11993" s="77" customFormat="1" x14ac:dyDescent="0.35">
      <c r="B91" s="79">
        <v>85</v>
      </c>
      <c r="C91" s="79"/>
      <c r="D91" s="466">
        <f t="shared" si="2"/>
        <v>0</v>
      </c>
      <c r="E91" s="434">
        <f>'6. CO2_over tid'!D96</f>
        <v>0</v>
      </c>
      <c r="F91" s="5">
        <f>'6. CO2_over tid'!E96</f>
        <v>0</v>
      </c>
      <c r="G91" s="352">
        <f>'6. CO2_over tid'!F96</f>
        <v>0</v>
      </c>
      <c r="H91" s="434">
        <f>'8. N2O_over tid '!D96</f>
        <v>0</v>
      </c>
      <c r="I91" s="5">
        <f>'8. N2O_over tid '!E96</f>
        <v>0</v>
      </c>
      <c r="J91" s="352">
        <f>'8. N2O_over tid '!F96</f>
        <v>0</v>
      </c>
      <c r="K91" s="434">
        <f>'10. CH4_udledninger over tid'!D96</f>
        <v>0</v>
      </c>
      <c r="L91" s="5">
        <f>'10. CH4_udledninger over tid'!E96</f>
        <v>0</v>
      </c>
      <c r="M91" s="352">
        <f>'10. CH4_udledninger over tid'!F96</f>
        <v>0</v>
      </c>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row>
    <row r="92" spans="2:11993" s="77" customFormat="1" x14ac:dyDescent="0.35">
      <c r="B92" s="79">
        <v>86</v>
      </c>
      <c r="C92" s="79"/>
      <c r="D92" s="466">
        <f t="shared" si="2"/>
        <v>0</v>
      </c>
      <c r="E92" s="434">
        <f>'6. CO2_over tid'!D97</f>
        <v>0</v>
      </c>
      <c r="F92" s="5">
        <f>'6. CO2_over tid'!E97</f>
        <v>0</v>
      </c>
      <c r="G92" s="352">
        <f>'6. CO2_over tid'!F97</f>
        <v>0</v>
      </c>
      <c r="H92" s="434">
        <f>'8. N2O_over tid '!D97</f>
        <v>0</v>
      </c>
      <c r="I92" s="5">
        <f>'8. N2O_over tid '!E97</f>
        <v>0</v>
      </c>
      <c r="J92" s="352">
        <f>'8. N2O_over tid '!F97</f>
        <v>0</v>
      </c>
      <c r="K92" s="434">
        <f>'10. CH4_udledninger over tid'!D97</f>
        <v>0</v>
      </c>
      <c r="L92" s="5">
        <f>'10. CH4_udledninger over tid'!E97</f>
        <v>0</v>
      </c>
      <c r="M92" s="352">
        <f>'10. CH4_udledninger over tid'!F97</f>
        <v>0</v>
      </c>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row>
    <row r="93" spans="2:11993" s="77" customFormat="1" x14ac:dyDescent="0.35">
      <c r="B93" s="79">
        <v>87</v>
      </c>
      <c r="C93" s="79"/>
      <c r="D93" s="466">
        <f t="shared" si="2"/>
        <v>0</v>
      </c>
      <c r="E93" s="434">
        <f>'6. CO2_over tid'!D98</f>
        <v>0</v>
      </c>
      <c r="F93" s="5">
        <f>'6. CO2_over tid'!E98</f>
        <v>0</v>
      </c>
      <c r="G93" s="352">
        <f>'6. CO2_over tid'!F98</f>
        <v>0</v>
      </c>
      <c r="H93" s="434">
        <f>'8. N2O_over tid '!D98</f>
        <v>0</v>
      </c>
      <c r="I93" s="5">
        <f>'8. N2O_over tid '!E98</f>
        <v>0</v>
      </c>
      <c r="J93" s="352">
        <f>'8. N2O_over tid '!F98</f>
        <v>0</v>
      </c>
      <c r="K93" s="434">
        <f>'10. CH4_udledninger over tid'!D98</f>
        <v>0</v>
      </c>
      <c r="L93" s="5">
        <f>'10. CH4_udledninger over tid'!E98</f>
        <v>0</v>
      </c>
      <c r="M93" s="352">
        <f>'10. CH4_udledninger over tid'!F98</f>
        <v>0</v>
      </c>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row>
    <row r="94" spans="2:11993" s="77" customFormat="1" x14ac:dyDescent="0.35">
      <c r="B94" s="79">
        <v>88</v>
      </c>
      <c r="C94" s="79"/>
      <c r="D94" s="466">
        <f t="shared" si="2"/>
        <v>0</v>
      </c>
      <c r="E94" s="434">
        <f>'6. CO2_over tid'!D99</f>
        <v>0</v>
      </c>
      <c r="F94" s="5">
        <f>'6. CO2_over tid'!E99</f>
        <v>0</v>
      </c>
      <c r="G94" s="352">
        <f>'6. CO2_over tid'!F99</f>
        <v>0</v>
      </c>
      <c r="H94" s="434">
        <f>'8. N2O_over tid '!D99</f>
        <v>0</v>
      </c>
      <c r="I94" s="5">
        <f>'8. N2O_over tid '!E99</f>
        <v>0</v>
      </c>
      <c r="J94" s="352">
        <f>'8. N2O_over tid '!F99</f>
        <v>0</v>
      </c>
      <c r="K94" s="434">
        <f>'10. CH4_udledninger over tid'!D99</f>
        <v>0</v>
      </c>
      <c r="L94" s="5">
        <f>'10. CH4_udledninger over tid'!E99</f>
        <v>0</v>
      </c>
      <c r="M94" s="352">
        <f>'10. CH4_udledninger over tid'!F99</f>
        <v>0</v>
      </c>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row>
    <row r="95" spans="2:11993" s="77" customFormat="1" x14ac:dyDescent="0.35">
      <c r="B95" s="79">
        <v>89</v>
      </c>
      <c r="C95" s="79"/>
      <c r="D95" s="466">
        <f t="shared" si="2"/>
        <v>0</v>
      </c>
      <c r="E95" s="434">
        <f>'6. CO2_over tid'!D100</f>
        <v>0</v>
      </c>
      <c r="F95" s="5">
        <f>'6. CO2_over tid'!E100</f>
        <v>0</v>
      </c>
      <c r="G95" s="352">
        <f>'6. CO2_over tid'!F100</f>
        <v>0</v>
      </c>
      <c r="H95" s="434">
        <f>'8. N2O_over tid '!D100</f>
        <v>0</v>
      </c>
      <c r="I95" s="5">
        <f>'8. N2O_over tid '!E100</f>
        <v>0</v>
      </c>
      <c r="J95" s="352">
        <f>'8. N2O_over tid '!F100</f>
        <v>0</v>
      </c>
      <c r="K95" s="434">
        <f>'10. CH4_udledninger over tid'!D100</f>
        <v>0</v>
      </c>
      <c r="L95" s="5">
        <f>'10. CH4_udledninger over tid'!E100</f>
        <v>0</v>
      </c>
      <c r="M95" s="352">
        <f>'10. CH4_udledninger over tid'!F100</f>
        <v>0</v>
      </c>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row>
    <row r="96" spans="2:11993" s="77" customFormat="1" x14ac:dyDescent="0.35">
      <c r="B96" s="79">
        <v>90</v>
      </c>
      <c r="C96" s="79"/>
      <c r="D96" s="466">
        <f t="shared" si="2"/>
        <v>0</v>
      </c>
      <c r="E96" s="434">
        <f>'6. CO2_over tid'!D101</f>
        <v>0</v>
      </c>
      <c r="F96" s="5">
        <f>'6. CO2_over tid'!E101</f>
        <v>0</v>
      </c>
      <c r="G96" s="352">
        <f>'6. CO2_over tid'!F101</f>
        <v>0</v>
      </c>
      <c r="H96" s="434">
        <f>'8. N2O_over tid '!D101</f>
        <v>0</v>
      </c>
      <c r="I96" s="5">
        <f>'8. N2O_over tid '!E101</f>
        <v>0</v>
      </c>
      <c r="J96" s="352">
        <f>'8. N2O_over tid '!F101</f>
        <v>0</v>
      </c>
      <c r="K96" s="434">
        <f>'10. CH4_udledninger over tid'!D101</f>
        <v>0</v>
      </c>
      <c r="L96" s="5">
        <f>'10. CH4_udledninger over tid'!E101</f>
        <v>0</v>
      </c>
      <c r="M96" s="352">
        <f>'10. CH4_udledninger over tid'!F101</f>
        <v>0</v>
      </c>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row>
    <row r="97" spans="2:11993" s="77" customFormat="1" x14ac:dyDescent="0.35">
      <c r="B97" s="79">
        <v>91</v>
      </c>
      <c r="C97" s="79"/>
      <c r="D97" s="466">
        <f t="shared" si="2"/>
        <v>0</v>
      </c>
      <c r="E97" s="434">
        <f>'6. CO2_over tid'!D102</f>
        <v>0</v>
      </c>
      <c r="F97" s="5">
        <f>'6. CO2_over tid'!E102</f>
        <v>0</v>
      </c>
      <c r="G97" s="352">
        <f>'6. CO2_over tid'!F102</f>
        <v>0</v>
      </c>
      <c r="H97" s="434">
        <f>'8. N2O_over tid '!D102</f>
        <v>0</v>
      </c>
      <c r="I97" s="5">
        <f>'8. N2O_over tid '!E102</f>
        <v>0</v>
      </c>
      <c r="J97" s="352">
        <f>'8. N2O_over tid '!F102</f>
        <v>0</v>
      </c>
      <c r="K97" s="434">
        <f>'10. CH4_udledninger over tid'!D102</f>
        <v>0</v>
      </c>
      <c r="L97" s="5">
        <f>'10. CH4_udledninger over tid'!E102</f>
        <v>0</v>
      </c>
      <c r="M97" s="352">
        <f>'10. CH4_udledninger over tid'!F102</f>
        <v>0</v>
      </c>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row>
    <row r="98" spans="2:11993" s="77" customFormat="1" x14ac:dyDescent="0.35">
      <c r="B98" s="79">
        <v>92</v>
      </c>
      <c r="C98" s="79"/>
      <c r="D98" s="466">
        <f t="shared" si="2"/>
        <v>0</v>
      </c>
      <c r="E98" s="434">
        <f>'6. CO2_over tid'!D103</f>
        <v>0</v>
      </c>
      <c r="F98" s="5">
        <f>'6. CO2_over tid'!E103</f>
        <v>0</v>
      </c>
      <c r="G98" s="352">
        <f>'6. CO2_over tid'!F103</f>
        <v>0</v>
      </c>
      <c r="H98" s="434">
        <f>'8. N2O_over tid '!D103</f>
        <v>0</v>
      </c>
      <c r="I98" s="5">
        <f>'8. N2O_over tid '!E103</f>
        <v>0</v>
      </c>
      <c r="J98" s="352">
        <f>'8. N2O_over tid '!F103</f>
        <v>0</v>
      </c>
      <c r="K98" s="434">
        <f>'10. CH4_udledninger over tid'!D103</f>
        <v>0</v>
      </c>
      <c r="L98" s="5">
        <f>'10. CH4_udledninger over tid'!E103</f>
        <v>0</v>
      </c>
      <c r="M98" s="352">
        <f>'10. CH4_udledninger over tid'!F103</f>
        <v>0</v>
      </c>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row>
    <row r="99" spans="2:11993" s="77" customFormat="1" x14ac:dyDescent="0.35">
      <c r="B99" s="79">
        <v>93</v>
      </c>
      <c r="C99" s="79"/>
      <c r="D99" s="466">
        <f t="shared" si="2"/>
        <v>0</v>
      </c>
      <c r="E99" s="434">
        <f>'6. CO2_over tid'!D104</f>
        <v>0</v>
      </c>
      <c r="F99" s="5">
        <f>'6. CO2_over tid'!E104</f>
        <v>0</v>
      </c>
      <c r="G99" s="352">
        <f>'6. CO2_over tid'!F104</f>
        <v>0</v>
      </c>
      <c r="H99" s="434">
        <f>'8. N2O_over tid '!D104</f>
        <v>0</v>
      </c>
      <c r="I99" s="5">
        <f>'8. N2O_over tid '!E104</f>
        <v>0</v>
      </c>
      <c r="J99" s="352">
        <f>'8. N2O_over tid '!F104</f>
        <v>0</v>
      </c>
      <c r="K99" s="434">
        <f>'10. CH4_udledninger over tid'!D104</f>
        <v>0</v>
      </c>
      <c r="L99" s="5">
        <f>'10. CH4_udledninger over tid'!E104</f>
        <v>0</v>
      </c>
      <c r="M99" s="352">
        <f>'10. CH4_udledninger over tid'!F104</f>
        <v>0</v>
      </c>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row>
    <row r="100" spans="2:11993" s="77" customFormat="1" x14ac:dyDescent="0.35">
      <c r="B100" s="79">
        <v>94</v>
      </c>
      <c r="C100" s="79"/>
      <c r="D100" s="466">
        <f t="shared" si="2"/>
        <v>0</v>
      </c>
      <c r="E100" s="434">
        <f>'6. CO2_over tid'!D105</f>
        <v>0</v>
      </c>
      <c r="F100" s="5">
        <f>'6. CO2_over tid'!E105</f>
        <v>0</v>
      </c>
      <c r="G100" s="352">
        <f>'6. CO2_over tid'!F105</f>
        <v>0</v>
      </c>
      <c r="H100" s="434">
        <f>'8. N2O_over tid '!D105</f>
        <v>0</v>
      </c>
      <c r="I100" s="5">
        <f>'8. N2O_over tid '!E105</f>
        <v>0</v>
      </c>
      <c r="J100" s="352">
        <f>'8. N2O_over tid '!F105</f>
        <v>0</v>
      </c>
      <c r="K100" s="434">
        <f>'10. CH4_udledninger over tid'!D105</f>
        <v>0</v>
      </c>
      <c r="L100" s="5">
        <f>'10. CH4_udledninger over tid'!E105</f>
        <v>0</v>
      </c>
      <c r="M100" s="352">
        <f>'10. CH4_udledninger over tid'!F105</f>
        <v>0</v>
      </c>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row>
    <row r="101" spans="2:11993" s="77" customFormat="1" x14ac:dyDescent="0.35">
      <c r="B101" s="79">
        <v>95</v>
      </c>
      <c r="C101" s="79"/>
      <c r="D101" s="466">
        <f t="shared" si="2"/>
        <v>0</v>
      </c>
      <c r="E101" s="434">
        <f>'6. CO2_over tid'!D106</f>
        <v>0</v>
      </c>
      <c r="F101" s="5">
        <f>'6. CO2_over tid'!E106</f>
        <v>0</v>
      </c>
      <c r="G101" s="352">
        <f>'6. CO2_over tid'!F106</f>
        <v>0</v>
      </c>
      <c r="H101" s="434">
        <f>'8. N2O_over tid '!D106</f>
        <v>0</v>
      </c>
      <c r="I101" s="5">
        <f>'8. N2O_over tid '!E106</f>
        <v>0</v>
      </c>
      <c r="J101" s="352">
        <f>'8. N2O_over tid '!F106</f>
        <v>0</v>
      </c>
      <c r="K101" s="434">
        <f>'10. CH4_udledninger over tid'!D106</f>
        <v>0</v>
      </c>
      <c r="L101" s="5">
        <f>'10. CH4_udledninger over tid'!E106</f>
        <v>0</v>
      </c>
      <c r="M101" s="352">
        <f>'10. CH4_udledninger over tid'!F106</f>
        <v>0</v>
      </c>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row>
    <row r="102" spans="2:11993" s="77" customFormat="1" x14ac:dyDescent="0.35">
      <c r="B102" s="79">
        <v>96</v>
      </c>
      <c r="C102" s="79"/>
      <c r="D102" s="466">
        <f t="shared" si="2"/>
        <v>0</v>
      </c>
      <c r="E102" s="434">
        <f>'6. CO2_over tid'!D107</f>
        <v>0</v>
      </c>
      <c r="F102" s="5">
        <f>'6. CO2_over tid'!E107</f>
        <v>0</v>
      </c>
      <c r="G102" s="352">
        <f>'6. CO2_over tid'!F107</f>
        <v>0</v>
      </c>
      <c r="H102" s="434">
        <f>'8. N2O_over tid '!D107</f>
        <v>0</v>
      </c>
      <c r="I102" s="5">
        <f>'8. N2O_over tid '!E107</f>
        <v>0</v>
      </c>
      <c r="J102" s="352">
        <f>'8. N2O_over tid '!F107</f>
        <v>0</v>
      </c>
      <c r="K102" s="434">
        <f>'10. CH4_udledninger over tid'!D107</f>
        <v>0</v>
      </c>
      <c r="L102" s="5">
        <f>'10. CH4_udledninger over tid'!E107</f>
        <v>0</v>
      </c>
      <c r="M102" s="352">
        <f>'10. CH4_udledninger over tid'!F107</f>
        <v>0</v>
      </c>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row>
    <row r="103" spans="2:11993" s="77" customFormat="1" x14ac:dyDescent="0.35">
      <c r="B103" s="79">
        <v>97</v>
      </c>
      <c r="C103" s="79"/>
      <c r="D103" s="466">
        <f t="shared" si="2"/>
        <v>0</v>
      </c>
      <c r="E103" s="434">
        <f>'6. CO2_over tid'!D108</f>
        <v>0</v>
      </c>
      <c r="F103" s="5">
        <f>'6. CO2_over tid'!E108</f>
        <v>0</v>
      </c>
      <c r="G103" s="352">
        <f>'6. CO2_over tid'!F108</f>
        <v>0</v>
      </c>
      <c r="H103" s="434">
        <f>'8. N2O_over tid '!D108</f>
        <v>0</v>
      </c>
      <c r="I103" s="5">
        <f>'8. N2O_over tid '!E108</f>
        <v>0</v>
      </c>
      <c r="J103" s="352">
        <f>'8. N2O_over tid '!F108</f>
        <v>0</v>
      </c>
      <c r="K103" s="434">
        <f>'10. CH4_udledninger over tid'!D108</f>
        <v>0</v>
      </c>
      <c r="L103" s="5">
        <f>'10. CH4_udledninger over tid'!E108</f>
        <v>0</v>
      </c>
      <c r="M103" s="352">
        <f>'10. CH4_udledninger over tid'!F108</f>
        <v>0</v>
      </c>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row>
    <row r="104" spans="2:11993" s="77" customFormat="1" x14ac:dyDescent="0.35">
      <c r="B104" s="79">
        <v>98</v>
      </c>
      <c r="C104" s="79"/>
      <c r="D104" s="466">
        <f t="shared" si="2"/>
        <v>0</v>
      </c>
      <c r="E104" s="434">
        <f>'6. CO2_over tid'!D109</f>
        <v>0</v>
      </c>
      <c r="F104" s="5">
        <f>'6. CO2_over tid'!E109</f>
        <v>0</v>
      </c>
      <c r="G104" s="352">
        <f>'6. CO2_over tid'!F109</f>
        <v>0</v>
      </c>
      <c r="H104" s="434">
        <f>'8. N2O_over tid '!D109</f>
        <v>0</v>
      </c>
      <c r="I104" s="5">
        <f>'8. N2O_over tid '!E109</f>
        <v>0</v>
      </c>
      <c r="J104" s="352">
        <f>'8. N2O_over tid '!F109</f>
        <v>0</v>
      </c>
      <c r="K104" s="434">
        <f>'10. CH4_udledninger over tid'!D109</f>
        <v>0</v>
      </c>
      <c r="L104" s="5">
        <f>'10. CH4_udledninger over tid'!E109</f>
        <v>0</v>
      </c>
      <c r="M104" s="352">
        <f>'10. CH4_udledninger over tid'!F109</f>
        <v>0</v>
      </c>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row>
    <row r="105" spans="2:11993" s="77" customFormat="1" x14ac:dyDescent="0.35">
      <c r="B105" s="79">
        <v>99</v>
      </c>
      <c r="C105" s="79"/>
      <c r="D105" s="466">
        <f t="shared" si="2"/>
        <v>0</v>
      </c>
      <c r="E105" s="434">
        <f>'6. CO2_over tid'!D110</f>
        <v>0</v>
      </c>
      <c r="F105" s="5">
        <f>'6. CO2_over tid'!E110</f>
        <v>0</v>
      </c>
      <c r="G105" s="352">
        <f>'6. CO2_over tid'!F110</f>
        <v>0</v>
      </c>
      <c r="H105" s="434">
        <f>'8. N2O_over tid '!D110</f>
        <v>0</v>
      </c>
      <c r="I105" s="5">
        <f>'8. N2O_over tid '!E110</f>
        <v>0</v>
      </c>
      <c r="J105" s="352">
        <f>'8. N2O_over tid '!F110</f>
        <v>0</v>
      </c>
      <c r="K105" s="434">
        <f>'10. CH4_udledninger over tid'!D110</f>
        <v>0</v>
      </c>
      <c r="L105" s="5">
        <f>'10. CH4_udledninger over tid'!E110</f>
        <v>0</v>
      </c>
      <c r="M105" s="352">
        <f>'10. CH4_udledninger over tid'!F110</f>
        <v>0</v>
      </c>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row>
    <row r="106" spans="2:11993" s="77" customFormat="1" x14ac:dyDescent="0.35">
      <c r="B106" s="79">
        <v>100</v>
      </c>
      <c r="C106" s="79"/>
      <c r="D106" s="466">
        <f t="shared" si="2"/>
        <v>0</v>
      </c>
      <c r="E106" s="434">
        <f>'6. CO2_over tid'!D111</f>
        <v>0</v>
      </c>
      <c r="F106" s="5">
        <f>'6. CO2_over tid'!E111</f>
        <v>0</v>
      </c>
      <c r="G106" s="352">
        <f>'6. CO2_over tid'!F111</f>
        <v>0</v>
      </c>
      <c r="H106" s="434">
        <f>'8. N2O_over tid '!D111</f>
        <v>0</v>
      </c>
      <c r="I106" s="5">
        <f>'8. N2O_over tid '!E111</f>
        <v>0</v>
      </c>
      <c r="J106" s="352">
        <f>'8. N2O_over tid '!F111</f>
        <v>0</v>
      </c>
      <c r="K106" s="434">
        <f>'10. CH4_udledninger over tid'!D111</f>
        <v>0</v>
      </c>
      <c r="L106" s="5">
        <f>'10. CH4_udledninger over tid'!E111</f>
        <v>0</v>
      </c>
      <c r="M106" s="352">
        <f>'10. CH4_udledninger over tid'!F111</f>
        <v>0</v>
      </c>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D441C-2C3D-4E62-BDF6-9E3A4E8D610B}">
  <sheetPr>
    <tabColor rgb="FF996633"/>
  </sheetPr>
  <dimension ref="A5:CX84"/>
  <sheetViews>
    <sheetView topLeftCell="A44" workbookViewId="0">
      <selection activeCell="N84" sqref="N84"/>
    </sheetView>
  </sheetViews>
  <sheetFormatPr defaultRowHeight="14.5" x14ac:dyDescent="0.35"/>
  <cols>
    <col min="2" max="2" width="80.7265625" customWidth="1"/>
    <col min="3" max="3" width="14" bestFit="1" customWidth="1"/>
    <col min="4" max="4" width="11.7265625" bestFit="1" customWidth="1"/>
    <col min="23" max="23" width="14.7265625" bestFit="1" customWidth="1"/>
  </cols>
  <sheetData>
    <row r="5" spans="1:102" x14ac:dyDescent="0.35">
      <c r="E5" s="482"/>
    </row>
    <row r="8" spans="1:102" ht="15" thickBot="1" x14ac:dyDescent="0.4"/>
    <row r="9" spans="1:102" ht="15" thickBot="1" x14ac:dyDescent="0.4">
      <c r="B9" s="548" t="s">
        <v>205</v>
      </c>
      <c r="C9" s="549">
        <f>+LARGE('5. Projektperiode_beregninger '!G42:AO42,1)</f>
        <v>0</v>
      </c>
      <c r="D9" s="550" t="s">
        <v>58</v>
      </c>
    </row>
    <row r="11" spans="1:102" s="483" customFormat="1" ht="20" x14ac:dyDescent="0.4">
      <c r="A11" s="869" t="s">
        <v>232</v>
      </c>
      <c r="B11" s="870"/>
      <c r="C11" s="870"/>
      <c r="D11" s="870"/>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row>
    <row r="12" spans="1:102" ht="24.5" thickBot="1" x14ac:dyDescent="0.65">
      <c r="B12" s="871" t="s">
        <v>256</v>
      </c>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2"/>
      <c r="BC12" s="872"/>
      <c r="BD12" s="872"/>
      <c r="BE12" s="872"/>
      <c r="BF12" s="872"/>
      <c r="BG12" s="872"/>
      <c r="BH12" s="872"/>
      <c r="BI12" s="872"/>
      <c r="BJ12" s="872"/>
      <c r="BK12" s="872"/>
      <c r="BL12" s="872"/>
      <c r="BM12" s="872"/>
      <c r="BN12" s="872"/>
      <c r="BO12" s="872"/>
      <c r="BP12" s="872"/>
      <c r="BQ12" s="872"/>
      <c r="BR12" s="872"/>
      <c r="BS12" s="872"/>
      <c r="BT12" s="872"/>
      <c r="BU12" s="872"/>
      <c r="BV12" s="872"/>
      <c r="BW12" s="872"/>
      <c r="BX12" s="872"/>
      <c r="BY12" s="872"/>
      <c r="BZ12" s="872"/>
      <c r="CA12" s="872"/>
      <c r="CB12" s="872"/>
      <c r="CC12" s="872"/>
      <c r="CD12" s="872"/>
      <c r="CE12" s="872"/>
      <c r="CF12" s="872"/>
      <c r="CG12" s="872"/>
      <c r="CH12" s="872"/>
      <c r="CI12" s="872"/>
      <c r="CJ12" s="872"/>
      <c r="CK12" s="872"/>
      <c r="CL12" s="872"/>
      <c r="CM12" s="872"/>
      <c r="CN12" s="872"/>
      <c r="CO12" s="872"/>
      <c r="CP12" s="872"/>
      <c r="CQ12" s="872"/>
      <c r="CR12" s="872"/>
      <c r="CS12" s="872"/>
      <c r="CT12" s="872"/>
      <c r="CU12" s="872"/>
      <c r="CV12" s="872"/>
      <c r="CW12" s="872"/>
      <c r="CX12" s="872"/>
    </row>
    <row r="13" spans="1:102" x14ac:dyDescent="0.35">
      <c r="B13" s="512" t="s">
        <v>233</v>
      </c>
      <c r="C13" s="502">
        <v>1</v>
      </c>
      <c r="D13" s="503">
        <v>2</v>
      </c>
      <c r="E13" s="503">
        <v>3</v>
      </c>
      <c r="F13" s="503">
        <v>4</v>
      </c>
      <c r="G13" s="502">
        <v>5</v>
      </c>
      <c r="H13" s="502">
        <v>6</v>
      </c>
      <c r="I13" s="503">
        <v>7</v>
      </c>
      <c r="J13" s="503">
        <v>8</v>
      </c>
      <c r="K13" s="503">
        <v>9</v>
      </c>
      <c r="L13" s="502">
        <v>10</v>
      </c>
      <c r="M13" s="502">
        <v>11</v>
      </c>
      <c r="N13" s="503">
        <v>12</v>
      </c>
      <c r="O13" s="503">
        <v>13</v>
      </c>
      <c r="P13" s="503">
        <v>14</v>
      </c>
      <c r="Q13" s="502">
        <v>15</v>
      </c>
      <c r="R13" s="502">
        <v>16</v>
      </c>
      <c r="S13" s="503">
        <v>17</v>
      </c>
      <c r="T13" s="503">
        <v>18</v>
      </c>
      <c r="U13" s="503">
        <v>19</v>
      </c>
      <c r="V13" s="502">
        <v>20</v>
      </c>
      <c r="W13" s="502">
        <v>21</v>
      </c>
      <c r="X13" s="503">
        <v>22</v>
      </c>
      <c r="Y13" s="503">
        <v>23</v>
      </c>
      <c r="Z13" s="503">
        <v>24</v>
      </c>
      <c r="AA13" s="502">
        <v>25</v>
      </c>
      <c r="AB13" s="502">
        <v>26</v>
      </c>
      <c r="AC13" s="503">
        <v>27</v>
      </c>
      <c r="AD13" s="503">
        <v>28</v>
      </c>
      <c r="AE13" s="502">
        <v>29</v>
      </c>
      <c r="AF13" s="503">
        <v>30</v>
      </c>
      <c r="AG13" s="503">
        <v>31</v>
      </c>
      <c r="AH13" s="502">
        <v>32</v>
      </c>
      <c r="AI13" s="503">
        <v>33</v>
      </c>
      <c r="AJ13" s="503">
        <v>34</v>
      </c>
      <c r="AK13" s="502">
        <v>35</v>
      </c>
      <c r="AL13" s="503">
        <v>36</v>
      </c>
      <c r="AM13" s="503">
        <v>37</v>
      </c>
      <c r="AN13" s="502">
        <v>38</v>
      </c>
      <c r="AO13" s="503">
        <v>39</v>
      </c>
      <c r="AP13" s="503">
        <v>40</v>
      </c>
      <c r="AQ13" s="502">
        <v>41</v>
      </c>
      <c r="AR13" s="503">
        <v>42</v>
      </c>
      <c r="AS13" s="503">
        <v>43</v>
      </c>
      <c r="AT13" s="502">
        <v>44</v>
      </c>
      <c r="AU13" s="503">
        <v>45</v>
      </c>
      <c r="AV13" s="503">
        <v>46</v>
      </c>
      <c r="AW13" s="502">
        <v>47</v>
      </c>
      <c r="AX13" s="503">
        <v>48</v>
      </c>
      <c r="AY13" s="503">
        <v>49</v>
      </c>
      <c r="AZ13" s="502">
        <v>50</v>
      </c>
      <c r="BA13" s="503">
        <v>51</v>
      </c>
      <c r="BB13" s="503">
        <v>52</v>
      </c>
      <c r="BC13" s="502">
        <v>53</v>
      </c>
      <c r="BD13" s="503">
        <v>54</v>
      </c>
      <c r="BE13" s="503">
        <v>55</v>
      </c>
      <c r="BF13" s="502">
        <v>56</v>
      </c>
      <c r="BG13" s="503">
        <v>57</v>
      </c>
      <c r="BH13" s="503">
        <v>58</v>
      </c>
      <c r="BI13" s="502">
        <v>59</v>
      </c>
      <c r="BJ13" s="503">
        <v>60</v>
      </c>
      <c r="BK13" s="503">
        <v>61</v>
      </c>
      <c r="BL13" s="502">
        <v>62</v>
      </c>
      <c r="BM13" s="503">
        <v>63</v>
      </c>
      <c r="BN13" s="503">
        <v>64</v>
      </c>
      <c r="BO13" s="502">
        <v>65</v>
      </c>
      <c r="BP13" s="503">
        <v>66</v>
      </c>
      <c r="BQ13" s="503">
        <v>67</v>
      </c>
      <c r="BR13" s="502">
        <v>68</v>
      </c>
      <c r="BS13" s="503">
        <v>69</v>
      </c>
      <c r="BT13" s="503">
        <v>70</v>
      </c>
      <c r="BU13" s="502">
        <v>71</v>
      </c>
      <c r="BV13" s="503">
        <v>72</v>
      </c>
      <c r="BW13" s="503">
        <v>73</v>
      </c>
      <c r="BX13" s="502">
        <v>74</v>
      </c>
      <c r="BY13" s="503">
        <v>75</v>
      </c>
      <c r="BZ13" s="503">
        <v>76</v>
      </c>
      <c r="CA13" s="502">
        <v>77</v>
      </c>
      <c r="CB13" s="503">
        <v>78</v>
      </c>
      <c r="CC13" s="503">
        <v>79</v>
      </c>
      <c r="CD13" s="502">
        <v>80</v>
      </c>
      <c r="CE13" s="503">
        <v>81</v>
      </c>
      <c r="CF13" s="503">
        <v>82</v>
      </c>
      <c r="CG13" s="502">
        <v>83</v>
      </c>
      <c r="CH13" s="503">
        <v>84</v>
      </c>
      <c r="CI13" s="503">
        <v>85</v>
      </c>
      <c r="CJ13" s="502">
        <v>86</v>
      </c>
      <c r="CK13" s="503">
        <v>87</v>
      </c>
      <c r="CL13" s="503">
        <v>88</v>
      </c>
      <c r="CM13" s="502">
        <v>89</v>
      </c>
      <c r="CN13" s="503">
        <v>90</v>
      </c>
      <c r="CO13" s="503">
        <v>91</v>
      </c>
      <c r="CP13" s="502">
        <v>92</v>
      </c>
      <c r="CQ13" s="503">
        <v>93</v>
      </c>
      <c r="CR13" s="503">
        <v>94</v>
      </c>
      <c r="CS13" s="502">
        <v>95</v>
      </c>
      <c r="CT13" s="503">
        <v>96</v>
      </c>
      <c r="CU13" s="503">
        <v>97</v>
      </c>
      <c r="CV13" s="502">
        <v>98</v>
      </c>
      <c r="CW13" s="503">
        <v>99</v>
      </c>
      <c r="CX13" s="503">
        <v>100</v>
      </c>
    </row>
    <row r="14" spans="1:102" ht="15" thickBot="1" x14ac:dyDescent="0.4">
      <c r="B14" s="513" t="s">
        <v>234</v>
      </c>
      <c r="C14" s="502"/>
      <c r="D14" s="503"/>
      <c r="E14" s="503"/>
      <c r="F14" s="503"/>
      <c r="G14" s="503"/>
      <c r="H14" s="503"/>
      <c r="I14" s="503"/>
      <c r="J14" s="503"/>
      <c r="K14" s="503"/>
      <c r="L14" s="503"/>
      <c r="M14" s="503"/>
      <c r="N14" s="503"/>
      <c r="O14" s="503"/>
      <c r="P14" s="503"/>
      <c r="Q14" s="503"/>
      <c r="R14" s="503"/>
      <c r="S14" s="503"/>
      <c r="T14" s="503"/>
      <c r="U14" s="503"/>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c r="BR14" s="504"/>
      <c r="BS14" s="504"/>
      <c r="BT14" s="504"/>
      <c r="BU14" s="504"/>
      <c r="BV14" s="504"/>
      <c r="BW14" s="504"/>
      <c r="BX14" s="504"/>
      <c r="BY14" s="504"/>
      <c r="BZ14" s="504"/>
      <c r="CA14" s="504"/>
      <c r="CB14" s="504"/>
      <c r="CC14" s="504"/>
      <c r="CD14" s="504"/>
      <c r="CE14" s="504"/>
      <c r="CF14" s="504"/>
      <c r="CG14" s="504"/>
      <c r="CH14" s="504"/>
      <c r="CI14" s="504"/>
      <c r="CJ14" s="504"/>
      <c r="CK14" s="504"/>
      <c r="CL14" s="504"/>
      <c r="CM14" s="504"/>
      <c r="CN14" s="504"/>
      <c r="CO14" s="504"/>
      <c r="CP14" s="504"/>
      <c r="CQ14" s="504"/>
      <c r="CR14" s="504"/>
      <c r="CS14" s="504"/>
      <c r="CT14" s="504"/>
      <c r="CU14" s="504"/>
      <c r="CV14" s="504"/>
      <c r="CW14" s="504"/>
      <c r="CX14" s="504"/>
    </row>
    <row r="15" spans="1:102" ht="15" thickBot="1" x14ac:dyDescent="0.4">
      <c r="B15" s="496" t="s">
        <v>246</v>
      </c>
      <c r="C15" s="514">
        <f t="shared" ref="C15:C22" si="0">C28</f>
        <v>0</v>
      </c>
      <c r="D15" s="514">
        <f>+C15+D28</f>
        <v>0</v>
      </c>
      <c r="E15" s="514">
        <f>+D15+E28</f>
        <v>0</v>
      </c>
      <c r="F15" s="514">
        <f t="shared" ref="F15:BP15" si="1">+E15+F28</f>
        <v>0</v>
      </c>
      <c r="G15" s="514">
        <f t="shared" si="1"/>
        <v>0</v>
      </c>
      <c r="H15" s="514">
        <f t="shared" si="1"/>
        <v>0</v>
      </c>
      <c r="I15" s="514">
        <f t="shared" si="1"/>
        <v>0</v>
      </c>
      <c r="J15" s="514">
        <f t="shared" si="1"/>
        <v>0</v>
      </c>
      <c r="K15" s="514">
        <f t="shared" si="1"/>
        <v>0</v>
      </c>
      <c r="L15" s="514">
        <f t="shared" si="1"/>
        <v>0</v>
      </c>
      <c r="M15" s="514">
        <f t="shared" si="1"/>
        <v>0</v>
      </c>
      <c r="N15" s="514">
        <f t="shared" si="1"/>
        <v>0</v>
      </c>
      <c r="O15" s="514">
        <f t="shared" si="1"/>
        <v>0</v>
      </c>
      <c r="P15" s="514">
        <f t="shared" si="1"/>
        <v>0</v>
      </c>
      <c r="Q15" s="514">
        <f t="shared" si="1"/>
        <v>0</v>
      </c>
      <c r="R15" s="514">
        <f t="shared" si="1"/>
        <v>0</v>
      </c>
      <c r="S15" s="514">
        <f t="shared" si="1"/>
        <v>0</v>
      </c>
      <c r="T15" s="514">
        <f t="shared" si="1"/>
        <v>0</v>
      </c>
      <c r="U15" s="514">
        <f t="shared" si="1"/>
        <v>0</v>
      </c>
      <c r="V15" s="514">
        <f t="shared" si="1"/>
        <v>0</v>
      </c>
      <c r="W15" s="514">
        <f t="shared" si="1"/>
        <v>0</v>
      </c>
      <c r="X15" s="514">
        <f t="shared" si="1"/>
        <v>0</v>
      </c>
      <c r="Y15" s="514">
        <f t="shared" si="1"/>
        <v>0</v>
      </c>
      <c r="Z15" s="514">
        <f t="shared" si="1"/>
        <v>0</v>
      </c>
      <c r="AA15" s="514">
        <f t="shared" si="1"/>
        <v>0</v>
      </c>
      <c r="AB15" s="514">
        <f t="shared" si="1"/>
        <v>0</v>
      </c>
      <c r="AC15" s="514">
        <f t="shared" si="1"/>
        <v>0</v>
      </c>
      <c r="AD15" s="514">
        <f t="shared" si="1"/>
        <v>0</v>
      </c>
      <c r="AE15" s="514">
        <f t="shared" si="1"/>
        <v>0</v>
      </c>
      <c r="AF15" s="514">
        <f t="shared" si="1"/>
        <v>0</v>
      </c>
      <c r="AG15" s="514">
        <f t="shared" si="1"/>
        <v>0</v>
      </c>
      <c r="AH15" s="514">
        <f t="shared" si="1"/>
        <v>0</v>
      </c>
      <c r="AI15" s="514">
        <f t="shared" si="1"/>
        <v>0</v>
      </c>
      <c r="AJ15" s="514">
        <f t="shared" si="1"/>
        <v>0</v>
      </c>
      <c r="AK15" s="514">
        <f t="shared" si="1"/>
        <v>0</v>
      </c>
      <c r="AL15" s="514">
        <f t="shared" si="1"/>
        <v>0</v>
      </c>
      <c r="AM15" s="514">
        <f t="shared" si="1"/>
        <v>0</v>
      </c>
      <c r="AN15" s="514">
        <f t="shared" si="1"/>
        <v>0</v>
      </c>
      <c r="AO15" s="514">
        <f t="shared" si="1"/>
        <v>0</v>
      </c>
      <c r="AP15" s="514">
        <f t="shared" si="1"/>
        <v>0</v>
      </c>
      <c r="AQ15" s="514">
        <f t="shared" si="1"/>
        <v>0</v>
      </c>
      <c r="AR15" s="514">
        <f t="shared" si="1"/>
        <v>0</v>
      </c>
      <c r="AS15" s="514">
        <f t="shared" si="1"/>
        <v>0</v>
      </c>
      <c r="AT15" s="514">
        <f t="shared" si="1"/>
        <v>0</v>
      </c>
      <c r="AU15" s="514">
        <f t="shared" si="1"/>
        <v>0</v>
      </c>
      <c r="AV15" s="514">
        <f t="shared" si="1"/>
        <v>0</v>
      </c>
      <c r="AW15" s="514">
        <f t="shared" si="1"/>
        <v>0</v>
      </c>
      <c r="AX15" s="514">
        <f t="shared" si="1"/>
        <v>0</v>
      </c>
      <c r="AY15" s="514">
        <f t="shared" si="1"/>
        <v>0</v>
      </c>
      <c r="AZ15" s="514">
        <f t="shared" si="1"/>
        <v>0</v>
      </c>
      <c r="BA15" s="514">
        <f t="shared" si="1"/>
        <v>0</v>
      </c>
      <c r="BB15" s="514">
        <f t="shared" si="1"/>
        <v>0</v>
      </c>
      <c r="BC15" s="514">
        <f t="shared" si="1"/>
        <v>0</v>
      </c>
      <c r="BD15" s="514">
        <f t="shared" si="1"/>
        <v>0</v>
      </c>
      <c r="BE15" s="514">
        <f t="shared" si="1"/>
        <v>0</v>
      </c>
      <c r="BF15" s="514">
        <f t="shared" si="1"/>
        <v>0</v>
      </c>
      <c r="BG15" s="514">
        <f t="shared" si="1"/>
        <v>0</v>
      </c>
      <c r="BH15" s="514">
        <f t="shared" si="1"/>
        <v>0</v>
      </c>
      <c r="BI15" s="514">
        <f t="shared" si="1"/>
        <v>0</v>
      </c>
      <c r="BJ15" s="514">
        <f t="shared" si="1"/>
        <v>0</v>
      </c>
      <c r="BK15" s="514">
        <f t="shared" si="1"/>
        <v>0</v>
      </c>
      <c r="BL15" s="514">
        <f t="shared" si="1"/>
        <v>0</v>
      </c>
      <c r="BM15" s="514">
        <f t="shared" si="1"/>
        <v>0</v>
      </c>
      <c r="BN15" s="514">
        <f t="shared" si="1"/>
        <v>0</v>
      </c>
      <c r="BO15" s="514">
        <f t="shared" si="1"/>
        <v>0</v>
      </c>
      <c r="BP15" s="514">
        <f t="shared" si="1"/>
        <v>0</v>
      </c>
      <c r="BQ15" s="514">
        <f t="shared" ref="BQ15:CS15" si="2">+BP15+BQ28</f>
        <v>0</v>
      </c>
      <c r="BR15" s="514">
        <f t="shared" si="2"/>
        <v>0</v>
      </c>
      <c r="BS15" s="514">
        <f t="shared" si="2"/>
        <v>0</v>
      </c>
      <c r="BT15" s="514">
        <f t="shared" si="2"/>
        <v>0</v>
      </c>
      <c r="BU15" s="514">
        <f t="shared" si="2"/>
        <v>0</v>
      </c>
      <c r="BV15" s="514">
        <f t="shared" si="2"/>
        <v>0</v>
      </c>
      <c r="BW15" s="514">
        <f t="shared" si="2"/>
        <v>0</v>
      </c>
      <c r="BX15" s="514">
        <f t="shared" si="2"/>
        <v>0</v>
      </c>
      <c r="BY15" s="514">
        <f t="shared" si="2"/>
        <v>0</v>
      </c>
      <c r="BZ15" s="514">
        <f t="shared" si="2"/>
        <v>0</v>
      </c>
      <c r="CA15" s="514">
        <f t="shared" si="2"/>
        <v>0</v>
      </c>
      <c r="CB15" s="514">
        <f t="shared" si="2"/>
        <v>0</v>
      </c>
      <c r="CC15" s="514">
        <f t="shared" si="2"/>
        <v>0</v>
      </c>
      <c r="CD15" s="514">
        <f t="shared" si="2"/>
        <v>0</v>
      </c>
      <c r="CE15" s="514">
        <f t="shared" si="2"/>
        <v>0</v>
      </c>
      <c r="CF15" s="514">
        <f t="shared" si="2"/>
        <v>0</v>
      </c>
      <c r="CG15" s="514">
        <f t="shared" si="2"/>
        <v>0</v>
      </c>
      <c r="CH15" s="514">
        <f t="shared" si="2"/>
        <v>0</v>
      </c>
      <c r="CI15" s="514">
        <f t="shared" si="2"/>
        <v>0</v>
      </c>
      <c r="CJ15" s="514">
        <f t="shared" si="2"/>
        <v>0</v>
      </c>
      <c r="CK15" s="514">
        <f t="shared" si="2"/>
        <v>0</v>
      </c>
      <c r="CL15" s="514">
        <f t="shared" si="2"/>
        <v>0</v>
      </c>
      <c r="CM15" s="514">
        <f t="shared" si="2"/>
        <v>0</v>
      </c>
      <c r="CN15" s="514">
        <f t="shared" si="2"/>
        <v>0</v>
      </c>
      <c r="CO15" s="514">
        <f t="shared" si="2"/>
        <v>0</v>
      </c>
      <c r="CP15" s="514">
        <f t="shared" si="2"/>
        <v>0</v>
      </c>
      <c r="CQ15" s="514">
        <f t="shared" si="2"/>
        <v>0</v>
      </c>
      <c r="CR15" s="514">
        <f t="shared" si="2"/>
        <v>0</v>
      </c>
      <c r="CS15" s="514">
        <f t="shared" si="2"/>
        <v>0</v>
      </c>
      <c r="CT15" s="514">
        <f>+CS15+CT28</f>
        <v>0</v>
      </c>
      <c r="CU15" s="514">
        <f>+CT15+CU28</f>
        <v>0</v>
      </c>
      <c r="CV15" s="514">
        <f>+CU15+CV28</f>
        <v>0</v>
      </c>
      <c r="CW15" s="514">
        <f>+CV15+CW28</f>
        <v>0</v>
      </c>
      <c r="CX15" s="514">
        <f>+CW15+CX28</f>
        <v>0</v>
      </c>
    </row>
    <row r="16" spans="1:102" ht="15" thickBot="1" x14ac:dyDescent="0.4">
      <c r="B16" s="496" t="s">
        <v>247</v>
      </c>
      <c r="C16" s="514">
        <f t="shared" si="0"/>
        <v>0</v>
      </c>
      <c r="D16" s="514">
        <f t="shared" ref="D16:D22" si="3">+C16+D29</f>
        <v>0</v>
      </c>
      <c r="E16" s="514">
        <f t="shared" ref="E16:BP16" si="4">+D16+E29</f>
        <v>0</v>
      </c>
      <c r="F16" s="514">
        <f t="shared" si="4"/>
        <v>0</v>
      </c>
      <c r="G16" s="514">
        <f t="shared" si="4"/>
        <v>0</v>
      </c>
      <c r="H16" s="514">
        <f t="shared" si="4"/>
        <v>0</v>
      </c>
      <c r="I16" s="514">
        <f t="shared" si="4"/>
        <v>0</v>
      </c>
      <c r="J16" s="514">
        <f t="shared" si="4"/>
        <v>0</v>
      </c>
      <c r="K16" s="514">
        <f t="shared" si="4"/>
        <v>0</v>
      </c>
      <c r="L16" s="514">
        <f t="shared" si="4"/>
        <v>0</v>
      </c>
      <c r="M16" s="514">
        <f t="shared" si="4"/>
        <v>0</v>
      </c>
      <c r="N16" s="514">
        <f t="shared" si="4"/>
        <v>0</v>
      </c>
      <c r="O16" s="514">
        <f t="shared" si="4"/>
        <v>0</v>
      </c>
      <c r="P16" s="514">
        <f t="shared" si="4"/>
        <v>0</v>
      </c>
      <c r="Q16" s="514">
        <f t="shared" si="4"/>
        <v>0</v>
      </c>
      <c r="R16" s="514">
        <f t="shared" si="4"/>
        <v>0</v>
      </c>
      <c r="S16" s="514">
        <f t="shared" si="4"/>
        <v>0</v>
      </c>
      <c r="T16" s="514">
        <f t="shared" si="4"/>
        <v>0</v>
      </c>
      <c r="U16" s="514">
        <f t="shared" si="4"/>
        <v>0</v>
      </c>
      <c r="V16" s="514">
        <f t="shared" si="4"/>
        <v>0</v>
      </c>
      <c r="W16" s="514">
        <f t="shared" si="4"/>
        <v>0</v>
      </c>
      <c r="X16" s="514">
        <f t="shared" si="4"/>
        <v>0</v>
      </c>
      <c r="Y16" s="514">
        <f t="shared" si="4"/>
        <v>0</v>
      </c>
      <c r="Z16" s="514">
        <f t="shared" si="4"/>
        <v>0</v>
      </c>
      <c r="AA16" s="514">
        <f t="shared" si="4"/>
        <v>0</v>
      </c>
      <c r="AB16" s="514">
        <f t="shared" si="4"/>
        <v>0</v>
      </c>
      <c r="AC16" s="514">
        <f t="shared" si="4"/>
        <v>0</v>
      </c>
      <c r="AD16" s="514">
        <f t="shared" si="4"/>
        <v>0</v>
      </c>
      <c r="AE16" s="514">
        <f t="shared" si="4"/>
        <v>0</v>
      </c>
      <c r="AF16" s="514">
        <f t="shared" si="4"/>
        <v>0</v>
      </c>
      <c r="AG16" s="514">
        <f t="shared" si="4"/>
        <v>0</v>
      </c>
      <c r="AH16" s="514">
        <f t="shared" si="4"/>
        <v>0</v>
      </c>
      <c r="AI16" s="514">
        <f t="shared" si="4"/>
        <v>0</v>
      </c>
      <c r="AJ16" s="514">
        <f t="shared" si="4"/>
        <v>0</v>
      </c>
      <c r="AK16" s="514">
        <f t="shared" si="4"/>
        <v>0</v>
      </c>
      <c r="AL16" s="514">
        <f t="shared" si="4"/>
        <v>0</v>
      </c>
      <c r="AM16" s="514">
        <f t="shared" si="4"/>
        <v>0</v>
      </c>
      <c r="AN16" s="514">
        <f t="shared" si="4"/>
        <v>0</v>
      </c>
      <c r="AO16" s="514">
        <f t="shared" si="4"/>
        <v>0</v>
      </c>
      <c r="AP16" s="514">
        <f t="shared" si="4"/>
        <v>0</v>
      </c>
      <c r="AQ16" s="514">
        <f t="shared" si="4"/>
        <v>0</v>
      </c>
      <c r="AR16" s="514">
        <f t="shared" si="4"/>
        <v>0</v>
      </c>
      <c r="AS16" s="514">
        <f t="shared" si="4"/>
        <v>0</v>
      </c>
      <c r="AT16" s="514">
        <f t="shared" si="4"/>
        <v>0</v>
      </c>
      <c r="AU16" s="514">
        <f t="shared" si="4"/>
        <v>0</v>
      </c>
      <c r="AV16" s="514">
        <f t="shared" si="4"/>
        <v>0</v>
      </c>
      <c r="AW16" s="514">
        <f t="shared" si="4"/>
        <v>0</v>
      </c>
      <c r="AX16" s="514">
        <f t="shared" si="4"/>
        <v>0</v>
      </c>
      <c r="AY16" s="514">
        <f t="shared" si="4"/>
        <v>0</v>
      </c>
      <c r="AZ16" s="514">
        <f t="shared" si="4"/>
        <v>0</v>
      </c>
      <c r="BA16" s="514">
        <f t="shared" si="4"/>
        <v>0</v>
      </c>
      <c r="BB16" s="514">
        <f t="shared" si="4"/>
        <v>0</v>
      </c>
      <c r="BC16" s="514">
        <f t="shared" si="4"/>
        <v>0</v>
      </c>
      <c r="BD16" s="514">
        <f t="shared" si="4"/>
        <v>0</v>
      </c>
      <c r="BE16" s="514">
        <f t="shared" si="4"/>
        <v>0</v>
      </c>
      <c r="BF16" s="514">
        <f t="shared" si="4"/>
        <v>0</v>
      </c>
      <c r="BG16" s="514">
        <f t="shared" si="4"/>
        <v>0</v>
      </c>
      <c r="BH16" s="514">
        <f t="shared" si="4"/>
        <v>0</v>
      </c>
      <c r="BI16" s="514">
        <f t="shared" si="4"/>
        <v>0</v>
      </c>
      <c r="BJ16" s="514">
        <f t="shared" si="4"/>
        <v>0</v>
      </c>
      <c r="BK16" s="514">
        <f t="shared" si="4"/>
        <v>0</v>
      </c>
      <c r="BL16" s="514">
        <f t="shared" si="4"/>
        <v>0</v>
      </c>
      <c r="BM16" s="514">
        <f t="shared" si="4"/>
        <v>0</v>
      </c>
      <c r="BN16" s="514">
        <f t="shared" si="4"/>
        <v>0</v>
      </c>
      <c r="BO16" s="514">
        <f t="shared" si="4"/>
        <v>0</v>
      </c>
      <c r="BP16" s="514">
        <f t="shared" si="4"/>
        <v>0</v>
      </c>
      <c r="BQ16" s="514">
        <f t="shared" ref="BQ16:CX16" si="5">+BP16+BQ29</f>
        <v>0</v>
      </c>
      <c r="BR16" s="514">
        <f t="shared" si="5"/>
        <v>0</v>
      </c>
      <c r="BS16" s="514">
        <f t="shared" si="5"/>
        <v>0</v>
      </c>
      <c r="BT16" s="514">
        <f t="shared" si="5"/>
        <v>0</v>
      </c>
      <c r="BU16" s="514">
        <f t="shared" si="5"/>
        <v>0</v>
      </c>
      <c r="BV16" s="514">
        <f t="shared" si="5"/>
        <v>0</v>
      </c>
      <c r="BW16" s="514">
        <f t="shared" si="5"/>
        <v>0</v>
      </c>
      <c r="BX16" s="514">
        <f t="shared" si="5"/>
        <v>0</v>
      </c>
      <c r="BY16" s="514">
        <f t="shared" si="5"/>
        <v>0</v>
      </c>
      <c r="BZ16" s="514">
        <f t="shared" si="5"/>
        <v>0</v>
      </c>
      <c r="CA16" s="514">
        <f t="shared" si="5"/>
        <v>0</v>
      </c>
      <c r="CB16" s="514">
        <f t="shared" si="5"/>
        <v>0</v>
      </c>
      <c r="CC16" s="514">
        <f t="shared" si="5"/>
        <v>0</v>
      </c>
      <c r="CD16" s="514">
        <f t="shared" si="5"/>
        <v>0</v>
      </c>
      <c r="CE16" s="514">
        <f t="shared" si="5"/>
        <v>0</v>
      </c>
      <c r="CF16" s="514">
        <f t="shared" si="5"/>
        <v>0</v>
      </c>
      <c r="CG16" s="514">
        <f t="shared" si="5"/>
        <v>0</v>
      </c>
      <c r="CH16" s="514">
        <f t="shared" si="5"/>
        <v>0</v>
      </c>
      <c r="CI16" s="514">
        <f t="shared" si="5"/>
        <v>0</v>
      </c>
      <c r="CJ16" s="514">
        <f t="shared" si="5"/>
        <v>0</v>
      </c>
      <c r="CK16" s="514">
        <f t="shared" si="5"/>
        <v>0</v>
      </c>
      <c r="CL16" s="514">
        <f t="shared" si="5"/>
        <v>0</v>
      </c>
      <c r="CM16" s="514">
        <f t="shared" si="5"/>
        <v>0</v>
      </c>
      <c r="CN16" s="514">
        <f t="shared" si="5"/>
        <v>0</v>
      </c>
      <c r="CO16" s="514">
        <f t="shared" si="5"/>
        <v>0</v>
      </c>
      <c r="CP16" s="514">
        <f t="shared" si="5"/>
        <v>0</v>
      </c>
      <c r="CQ16" s="514">
        <f t="shared" si="5"/>
        <v>0</v>
      </c>
      <c r="CR16" s="514">
        <f t="shared" si="5"/>
        <v>0</v>
      </c>
      <c r="CS16" s="514">
        <f t="shared" si="5"/>
        <v>0</v>
      </c>
      <c r="CT16" s="514">
        <f t="shared" si="5"/>
        <v>0</v>
      </c>
      <c r="CU16" s="514">
        <f t="shared" si="5"/>
        <v>0</v>
      </c>
      <c r="CV16" s="514">
        <f t="shared" si="5"/>
        <v>0</v>
      </c>
      <c r="CW16" s="514">
        <f t="shared" si="5"/>
        <v>0</v>
      </c>
      <c r="CX16" s="514">
        <f t="shared" si="5"/>
        <v>0</v>
      </c>
    </row>
    <row r="17" spans="1:102" ht="15" thickBot="1" x14ac:dyDescent="0.4">
      <c r="B17" s="496" t="s">
        <v>248</v>
      </c>
      <c r="C17" s="514">
        <f t="shared" si="0"/>
        <v>0</v>
      </c>
      <c r="D17" s="514">
        <f t="shared" si="3"/>
        <v>0</v>
      </c>
      <c r="E17" s="514">
        <f t="shared" ref="E17:BP17" si="6">+D17+E30</f>
        <v>0</v>
      </c>
      <c r="F17" s="514">
        <f t="shared" si="6"/>
        <v>0</v>
      </c>
      <c r="G17" s="514">
        <f t="shared" si="6"/>
        <v>0</v>
      </c>
      <c r="H17" s="514">
        <f t="shared" si="6"/>
        <v>0</v>
      </c>
      <c r="I17" s="514">
        <f t="shared" si="6"/>
        <v>0</v>
      </c>
      <c r="J17" s="514">
        <f t="shared" si="6"/>
        <v>0</v>
      </c>
      <c r="K17" s="514">
        <f t="shared" si="6"/>
        <v>0</v>
      </c>
      <c r="L17" s="514">
        <f t="shared" si="6"/>
        <v>0</v>
      </c>
      <c r="M17" s="514">
        <f t="shared" si="6"/>
        <v>0</v>
      </c>
      <c r="N17" s="514">
        <f t="shared" si="6"/>
        <v>0</v>
      </c>
      <c r="O17" s="514">
        <f t="shared" si="6"/>
        <v>0</v>
      </c>
      <c r="P17" s="514">
        <f t="shared" si="6"/>
        <v>0</v>
      </c>
      <c r="Q17" s="514">
        <f t="shared" si="6"/>
        <v>0</v>
      </c>
      <c r="R17" s="514">
        <f t="shared" si="6"/>
        <v>0</v>
      </c>
      <c r="S17" s="514">
        <f t="shared" si="6"/>
        <v>0</v>
      </c>
      <c r="T17" s="514">
        <f t="shared" si="6"/>
        <v>0</v>
      </c>
      <c r="U17" s="514">
        <f t="shared" si="6"/>
        <v>0</v>
      </c>
      <c r="V17" s="514">
        <f t="shared" si="6"/>
        <v>0</v>
      </c>
      <c r="W17" s="514">
        <f t="shared" si="6"/>
        <v>0</v>
      </c>
      <c r="X17" s="514">
        <f t="shared" si="6"/>
        <v>0</v>
      </c>
      <c r="Y17" s="514">
        <f t="shared" si="6"/>
        <v>0</v>
      </c>
      <c r="Z17" s="514">
        <f t="shared" si="6"/>
        <v>0</v>
      </c>
      <c r="AA17" s="514">
        <f t="shared" si="6"/>
        <v>0</v>
      </c>
      <c r="AB17" s="514">
        <f t="shared" si="6"/>
        <v>0</v>
      </c>
      <c r="AC17" s="514">
        <f t="shared" si="6"/>
        <v>0</v>
      </c>
      <c r="AD17" s="514">
        <f t="shared" si="6"/>
        <v>0</v>
      </c>
      <c r="AE17" s="514">
        <f t="shared" si="6"/>
        <v>0</v>
      </c>
      <c r="AF17" s="514">
        <f t="shared" si="6"/>
        <v>0</v>
      </c>
      <c r="AG17" s="514">
        <f t="shared" si="6"/>
        <v>0</v>
      </c>
      <c r="AH17" s="514">
        <f t="shared" si="6"/>
        <v>0</v>
      </c>
      <c r="AI17" s="514">
        <f t="shared" si="6"/>
        <v>0</v>
      </c>
      <c r="AJ17" s="514">
        <f t="shared" si="6"/>
        <v>0</v>
      </c>
      <c r="AK17" s="514">
        <f t="shared" si="6"/>
        <v>0</v>
      </c>
      <c r="AL17" s="514">
        <f t="shared" si="6"/>
        <v>0</v>
      </c>
      <c r="AM17" s="514">
        <f t="shared" si="6"/>
        <v>0</v>
      </c>
      <c r="AN17" s="514">
        <f t="shared" si="6"/>
        <v>0</v>
      </c>
      <c r="AO17" s="514">
        <f t="shared" si="6"/>
        <v>0</v>
      </c>
      <c r="AP17" s="514">
        <f t="shared" si="6"/>
        <v>0</v>
      </c>
      <c r="AQ17" s="514">
        <f t="shared" si="6"/>
        <v>0</v>
      </c>
      <c r="AR17" s="514">
        <f t="shared" si="6"/>
        <v>0</v>
      </c>
      <c r="AS17" s="514">
        <f t="shared" si="6"/>
        <v>0</v>
      </c>
      <c r="AT17" s="514">
        <f t="shared" si="6"/>
        <v>0</v>
      </c>
      <c r="AU17" s="514">
        <f t="shared" si="6"/>
        <v>0</v>
      </c>
      <c r="AV17" s="514">
        <f t="shared" si="6"/>
        <v>0</v>
      </c>
      <c r="AW17" s="514">
        <f t="shared" si="6"/>
        <v>0</v>
      </c>
      <c r="AX17" s="514">
        <f t="shared" si="6"/>
        <v>0</v>
      </c>
      <c r="AY17" s="514">
        <f t="shared" si="6"/>
        <v>0</v>
      </c>
      <c r="AZ17" s="514">
        <f t="shared" si="6"/>
        <v>0</v>
      </c>
      <c r="BA17" s="514">
        <f t="shared" si="6"/>
        <v>0</v>
      </c>
      <c r="BB17" s="514">
        <f t="shared" si="6"/>
        <v>0</v>
      </c>
      <c r="BC17" s="514">
        <f t="shared" si="6"/>
        <v>0</v>
      </c>
      <c r="BD17" s="514">
        <f t="shared" si="6"/>
        <v>0</v>
      </c>
      <c r="BE17" s="514">
        <f t="shared" si="6"/>
        <v>0</v>
      </c>
      <c r="BF17" s="514">
        <f t="shared" si="6"/>
        <v>0</v>
      </c>
      <c r="BG17" s="514">
        <f t="shared" si="6"/>
        <v>0</v>
      </c>
      <c r="BH17" s="514">
        <f t="shared" si="6"/>
        <v>0</v>
      </c>
      <c r="BI17" s="514">
        <f t="shared" si="6"/>
        <v>0</v>
      </c>
      <c r="BJ17" s="514">
        <f t="shared" si="6"/>
        <v>0</v>
      </c>
      <c r="BK17" s="514">
        <f t="shared" si="6"/>
        <v>0</v>
      </c>
      <c r="BL17" s="514">
        <f t="shared" si="6"/>
        <v>0</v>
      </c>
      <c r="BM17" s="514">
        <f t="shared" si="6"/>
        <v>0</v>
      </c>
      <c r="BN17" s="514">
        <f t="shared" si="6"/>
        <v>0</v>
      </c>
      <c r="BO17" s="514">
        <f t="shared" si="6"/>
        <v>0</v>
      </c>
      <c r="BP17" s="514">
        <f t="shared" si="6"/>
        <v>0</v>
      </c>
      <c r="BQ17" s="514">
        <f t="shared" ref="BQ17:CX17" si="7">+BP17+BQ30</f>
        <v>0</v>
      </c>
      <c r="BR17" s="514">
        <f t="shared" si="7"/>
        <v>0</v>
      </c>
      <c r="BS17" s="514">
        <f t="shared" si="7"/>
        <v>0</v>
      </c>
      <c r="BT17" s="514">
        <f t="shared" si="7"/>
        <v>0</v>
      </c>
      <c r="BU17" s="514">
        <f t="shared" si="7"/>
        <v>0</v>
      </c>
      <c r="BV17" s="514">
        <f t="shared" si="7"/>
        <v>0</v>
      </c>
      <c r="BW17" s="514">
        <f t="shared" si="7"/>
        <v>0</v>
      </c>
      <c r="BX17" s="514">
        <f t="shared" si="7"/>
        <v>0</v>
      </c>
      <c r="BY17" s="514">
        <f t="shared" si="7"/>
        <v>0</v>
      </c>
      <c r="BZ17" s="514">
        <f t="shared" si="7"/>
        <v>0</v>
      </c>
      <c r="CA17" s="514">
        <f t="shared" si="7"/>
        <v>0</v>
      </c>
      <c r="CB17" s="514">
        <f t="shared" si="7"/>
        <v>0</v>
      </c>
      <c r="CC17" s="514">
        <f t="shared" si="7"/>
        <v>0</v>
      </c>
      <c r="CD17" s="514">
        <f t="shared" si="7"/>
        <v>0</v>
      </c>
      <c r="CE17" s="514">
        <f t="shared" si="7"/>
        <v>0</v>
      </c>
      <c r="CF17" s="514">
        <f t="shared" si="7"/>
        <v>0</v>
      </c>
      <c r="CG17" s="514">
        <f t="shared" si="7"/>
        <v>0</v>
      </c>
      <c r="CH17" s="514">
        <f t="shared" si="7"/>
        <v>0</v>
      </c>
      <c r="CI17" s="514">
        <f t="shared" si="7"/>
        <v>0</v>
      </c>
      <c r="CJ17" s="514">
        <f t="shared" si="7"/>
        <v>0</v>
      </c>
      <c r="CK17" s="514">
        <f t="shared" si="7"/>
        <v>0</v>
      </c>
      <c r="CL17" s="514">
        <f t="shared" si="7"/>
        <v>0</v>
      </c>
      <c r="CM17" s="514">
        <f t="shared" si="7"/>
        <v>0</v>
      </c>
      <c r="CN17" s="514">
        <f t="shared" si="7"/>
        <v>0</v>
      </c>
      <c r="CO17" s="514">
        <f t="shared" si="7"/>
        <v>0</v>
      </c>
      <c r="CP17" s="514">
        <f t="shared" si="7"/>
        <v>0</v>
      </c>
      <c r="CQ17" s="514">
        <f t="shared" si="7"/>
        <v>0</v>
      </c>
      <c r="CR17" s="514">
        <f t="shared" si="7"/>
        <v>0</v>
      </c>
      <c r="CS17" s="514">
        <f t="shared" si="7"/>
        <v>0</v>
      </c>
      <c r="CT17" s="514">
        <f t="shared" si="7"/>
        <v>0</v>
      </c>
      <c r="CU17" s="514">
        <f t="shared" si="7"/>
        <v>0</v>
      </c>
      <c r="CV17" s="514">
        <f t="shared" si="7"/>
        <v>0</v>
      </c>
      <c r="CW17" s="514">
        <f t="shared" si="7"/>
        <v>0</v>
      </c>
      <c r="CX17" s="514">
        <f t="shared" si="7"/>
        <v>0</v>
      </c>
    </row>
    <row r="18" spans="1:102" s="381" customFormat="1" ht="15" thickBot="1" x14ac:dyDescent="0.4">
      <c r="A18"/>
      <c r="B18" s="496" t="s">
        <v>249</v>
      </c>
      <c r="C18" s="493">
        <f t="shared" si="0"/>
        <v>0</v>
      </c>
      <c r="D18" s="514">
        <f t="shared" si="3"/>
        <v>0</v>
      </c>
      <c r="E18" s="514">
        <f t="shared" ref="E18:BP18" si="8">+D18+E31</f>
        <v>0</v>
      </c>
      <c r="F18" s="514">
        <f t="shared" si="8"/>
        <v>0</v>
      </c>
      <c r="G18" s="514">
        <f t="shared" si="8"/>
        <v>0</v>
      </c>
      <c r="H18" s="514">
        <f t="shared" si="8"/>
        <v>0</v>
      </c>
      <c r="I18" s="514">
        <f t="shared" si="8"/>
        <v>0</v>
      </c>
      <c r="J18" s="514">
        <f t="shared" si="8"/>
        <v>0</v>
      </c>
      <c r="K18" s="514">
        <f t="shared" si="8"/>
        <v>0</v>
      </c>
      <c r="L18" s="514">
        <f t="shared" si="8"/>
        <v>0</v>
      </c>
      <c r="M18" s="514">
        <f t="shared" si="8"/>
        <v>0</v>
      </c>
      <c r="N18" s="514">
        <f t="shared" si="8"/>
        <v>0</v>
      </c>
      <c r="O18" s="514">
        <f t="shared" si="8"/>
        <v>0</v>
      </c>
      <c r="P18" s="514">
        <f t="shared" si="8"/>
        <v>0</v>
      </c>
      <c r="Q18" s="514">
        <f t="shared" si="8"/>
        <v>0</v>
      </c>
      <c r="R18" s="514">
        <f t="shared" si="8"/>
        <v>0</v>
      </c>
      <c r="S18" s="514">
        <f t="shared" si="8"/>
        <v>0</v>
      </c>
      <c r="T18" s="514">
        <f t="shared" si="8"/>
        <v>0</v>
      </c>
      <c r="U18" s="514">
        <f t="shared" si="8"/>
        <v>0</v>
      </c>
      <c r="V18" s="514">
        <f t="shared" si="8"/>
        <v>0</v>
      </c>
      <c r="W18" s="514">
        <f t="shared" si="8"/>
        <v>0</v>
      </c>
      <c r="X18" s="514">
        <f t="shared" si="8"/>
        <v>0</v>
      </c>
      <c r="Y18" s="514">
        <f t="shared" si="8"/>
        <v>0</v>
      </c>
      <c r="Z18" s="514">
        <f t="shared" si="8"/>
        <v>0</v>
      </c>
      <c r="AA18" s="514">
        <f t="shared" si="8"/>
        <v>0</v>
      </c>
      <c r="AB18" s="514">
        <f t="shared" si="8"/>
        <v>0</v>
      </c>
      <c r="AC18" s="514">
        <f t="shared" si="8"/>
        <v>0</v>
      </c>
      <c r="AD18" s="514">
        <f t="shared" si="8"/>
        <v>0</v>
      </c>
      <c r="AE18" s="514">
        <f t="shared" si="8"/>
        <v>0</v>
      </c>
      <c r="AF18" s="514">
        <f t="shared" si="8"/>
        <v>0</v>
      </c>
      <c r="AG18" s="514">
        <f t="shared" si="8"/>
        <v>0</v>
      </c>
      <c r="AH18" s="514">
        <f t="shared" si="8"/>
        <v>0</v>
      </c>
      <c r="AI18" s="514">
        <f t="shared" si="8"/>
        <v>0</v>
      </c>
      <c r="AJ18" s="514">
        <f t="shared" si="8"/>
        <v>0</v>
      </c>
      <c r="AK18" s="514">
        <f t="shared" si="8"/>
        <v>0</v>
      </c>
      <c r="AL18" s="514">
        <f t="shared" si="8"/>
        <v>0</v>
      </c>
      <c r="AM18" s="514">
        <f t="shared" si="8"/>
        <v>0</v>
      </c>
      <c r="AN18" s="514">
        <f t="shared" si="8"/>
        <v>0</v>
      </c>
      <c r="AO18" s="514">
        <f t="shared" si="8"/>
        <v>0</v>
      </c>
      <c r="AP18" s="514">
        <f t="shared" si="8"/>
        <v>0</v>
      </c>
      <c r="AQ18" s="514">
        <f t="shared" si="8"/>
        <v>0</v>
      </c>
      <c r="AR18" s="514">
        <f t="shared" si="8"/>
        <v>0</v>
      </c>
      <c r="AS18" s="514">
        <f t="shared" si="8"/>
        <v>0</v>
      </c>
      <c r="AT18" s="514">
        <f t="shared" si="8"/>
        <v>0</v>
      </c>
      <c r="AU18" s="514">
        <f t="shared" si="8"/>
        <v>0</v>
      </c>
      <c r="AV18" s="514">
        <f t="shared" si="8"/>
        <v>0</v>
      </c>
      <c r="AW18" s="514">
        <f t="shared" si="8"/>
        <v>0</v>
      </c>
      <c r="AX18" s="514">
        <f t="shared" si="8"/>
        <v>0</v>
      </c>
      <c r="AY18" s="514">
        <f t="shared" si="8"/>
        <v>0</v>
      </c>
      <c r="AZ18" s="514">
        <f t="shared" si="8"/>
        <v>0</v>
      </c>
      <c r="BA18" s="514">
        <f t="shared" si="8"/>
        <v>0</v>
      </c>
      <c r="BB18" s="514">
        <f t="shared" si="8"/>
        <v>0</v>
      </c>
      <c r="BC18" s="514">
        <f t="shared" si="8"/>
        <v>0</v>
      </c>
      <c r="BD18" s="514">
        <f t="shared" si="8"/>
        <v>0</v>
      </c>
      <c r="BE18" s="514">
        <f t="shared" si="8"/>
        <v>0</v>
      </c>
      <c r="BF18" s="514">
        <f t="shared" si="8"/>
        <v>0</v>
      </c>
      <c r="BG18" s="514">
        <f t="shared" si="8"/>
        <v>0</v>
      </c>
      <c r="BH18" s="514">
        <f t="shared" si="8"/>
        <v>0</v>
      </c>
      <c r="BI18" s="514">
        <f t="shared" si="8"/>
        <v>0</v>
      </c>
      <c r="BJ18" s="514">
        <f t="shared" si="8"/>
        <v>0</v>
      </c>
      <c r="BK18" s="514">
        <f t="shared" si="8"/>
        <v>0</v>
      </c>
      <c r="BL18" s="514">
        <f t="shared" si="8"/>
        <v>0</v>
      </c>
      <c r="BM18" s="514">
        <f t="shared" si="8"/>
        <v>0</v>
      </c>
      <c r="BN18" s="514">
        <f t="shared" si="8"/>
        <v>0</v>
      </c>
      <c r="BO18" s="514">
        <f t="shared" si="8"/>
        <v>0</v>
      </c>
      <c r="BP18" s="514">
        <f t="shared" si="8"/>
        <v>0</v>
      </c>
      <c r="BQ18" s="514">
        <f t="shared" ref="BQ18:CX18" si="9">+BP18+BQ31</f>
        <v>0</v>
      </c>
      <c r="BR18" s="514">
        <f t="shared" si="9"/>
        <v>0</v>
      </c>
      <c r="BS18" s="514">
        <f t="shared" si="9"/>
        <v>0</v>
      </c>
      <c r="BT18" s="514">
        <f t="shared" si="9"/>
        <v>0</v>
      </c>
      <c r="BU18" s="514">
        <f t="shared" si="9"/>
        <v>0</v>
      </c>
      <c r="BV18" s="514">
        <f t="shared" si="9"/>
        <v>0</v>
      </c>
      <c r="BW18" s="514">
        <f t="shared" si="9"/>
        <v>0</v>
      </c>
      <c r="BX18" s="514">
        <f t="shared" si="9"/>
        <v>0</v>
      </c>
      <c r="BY18" s="514">
        <f t="shared" si="9"/>
        <v>0</v>
      </c>
      <c r="BZ18" s="514">
        <f t="shared" si="9"/>
        <v>0</v>
      </c>
      <c r="CA18" s="514">
        <f t="shared" si="9"/>
        <v>0</v>
      </c>
      <c r="CB18" s="514">
        <f t="shared" si="9"/>
        <v>0</v>
      </c>
      <c r="CC18" s="514">
        <f t="shared" si="9"/>
        <v>0</v>
      </c>
      <c r="CD18" s="514">
        <f t="shared" si="9"/>
        <v>0</v>
      </c>
      <c r="CE18" s="514">
        <f t="shared" si="9"/>
        <v>0</v>
      </c>
      <c r="CF18" s="514">
        <f t="shared" si="9"/>
        <v>0</v>
      </c>
      <c r="CG18" s="514">
        <f t="shared" si="9"/>
        <v>0</v>
      </c>
      <c r="CH18" s="514">
        <f t="shared" si="9"/>
        <v>0</v>
      </c>
      <c r="CI18" s="514">
        <f t="shared" si="9"/>
        <v>0</v>
      </c>
      <c r="CJ18" s="514">
        <f t="shared" si="9"/>
        <v>0</v>
      </c>
      <c r="CK18" s="514">
        <f t="shared" si="9"/>
        <v>0</v>
      </c>
      <c r="CL18" s="514">
        <f t="shared" si="9"/>
        <v>0</v>
      </c>
      <c r="CM18" s="514">
        <f t="shared" si="9"/>
        <v>0</v>
      </c>
      <c r="CN18" s="514">
        <f t="shared" si="9"/>
        <v>0</v>
      </c>
      <c r="CO18" s="514">
        <f t="shared" si="9"/>
        <v>0</v>
      </c>
      <c r="CP18" s="514">
        <f t="shared" si="9"/>
        <v>0</v>
      </c>
      <c r="CQ18" s="514">
        <f t="shared" si="9"/>
        <v>0</v>
      </c>
      <c r="CR18" s="514">
        <f t="shared" si="9"/>
        <v>0</v>
      </c>
      <c r="CS18" s="514">
        <f t="shared" si="9"/>
        <v>0</v>
      </c>
      <c r="CT18" s="514">
        <f t="shared" si="9"/>
        <v>0</v>
      </c>
      <c r="CU18" s="514">
        <f t="shared" si="9"/>
        <v>0</v>
      </c>
      <c r="CV18" s="514">
        <f t="shared" si="9"/>
        <v>0</v>
      </c>
      <c r="CW18" s="514">
        <f t="shared" si="9"/>
        <v>0</v>
      </c>
      <c r="CX18" s="514">
        <f t="shared" si="9"/>
        <v>0</v>
      </c>
    </row>
    <row r="19" spans="1:102" ht="15" thickBot="1" x14ac:dyDescent="0.4">
      <c r="B19" s="496" t="s">
        <v>324</v>
      </c>
      <c r="C19" s="515">
        <f t="shared" si="0"/>
        <v>0</v>
      </c>
      <c r="D19" s="514">
        <f t="shared" si="3"/>
        <v>0</v>
      </c>
      <c r="E19" s="514">
        <f t="shared" ref="E19:BP19" si="10">+D19+E32</f>
        <v>0</v>
      </c>
      <c r="F19" s="514">
        <f t="shared" si="10"/>
        <v>0</v>
      </c>
      <c r="G19" s="514">
        <f t="shared" si="10"/>
        <v>0</v>
      </c>
      <c r="H19" s="514">
        <f t="shared" si="10"/>
        <v>0</v>
      </c>
      <c r="I19" s="514">
        <f t="shared" si="10"/>
        <v>0</v>
      </c>
      <c r="J19" s="514">
        <f t="shared" si="10"/>
        <v>0</v>
      </c>
      <c r="K19" s="514">
        <f t="shared" si="10"/>
        <v>0</v>
      </c>
      <c r="L19" s="514">
        <f t="shared" si="10"/>
        <v>0</v>
      </c>
      <c r="M19" s="514">
        <f t="shared" si="10"/>
        <v>0</v>
      </c>
      <c r="N19" s="514">
        <f t="shared" si="10"/>
        <v>0</v>
      </c>
      <c r="O19" s="514">
        <f t="shared" si="10"/>
        <v>0</v>
      </c>
      <c r="P19" s="514">
        <f t="shared" si="10"/>
        <v>0</v>
      </c>
      <c r="Q19" s="514">
        <f t="shared" si="10"/>
        <v>0</v>
      </c>
      <c r="R19" s="514">
        <f t="shared" si="10"/>
        <v>0</v>
      </c>
      <c r="S19" s="514">
        <f t="shared" si="10"/>
        <v>0</v>
      </c>
      <c r="T19" s="514">
        <f t="shared" si="10"/>
        <v>0</v>
      </c>
      <c r="U19" s="514">
        <f t="shared" si="10"/>
        <v>0</v>
      </c>
      <c r="V19" s="514">
        <f t="shared" si="10"/>
        <v>0</v>
      </c>
      <c r="W19" s="514">
        <f t="shared" si="10"/>
        <v>0</v>
      </c>
      <c r="X19" s="514">
        <f t="shared" si="10"/>
        <v>0</v>
      </c>
      <c r="Y19" s="514">
        <f t="shared" si="10"/>
        <v>0</v>
      </c>
      <c r="Z19" s="514">
        <f t="shared" si="10"/>
        <v>0</v>
      </c>
      <c r="AA19" s="514">
        <f t="shared" si="10"/>
        <v>0</v>
      </c>
      <c r="AB19" s="514">
        <f t="shared" si="10"/>
        <v>0</v>
      </c>
      <c r="AC19" s="514">
        <f t="shared" si="10"/>
        <v>0</v>
      </c>
      <c r="AD19" s="514">
        <f t="shared" si="10"/>
        <v>0</v>
      </c>
      <c r="AE19" s="514">
        <f t="shared" si="10"/>
        <v>0</v>
      </c>
      <c r="AF19" s="514">
        <f t="shared" si="10"/>
        <v>0</v>
      </c>
      <c r="AG19" s="514">
        <f t="shared" si="10"/>
        <v>0</v>
      </c>
      <c r="AH19" s="514">
        <f t="shared" si="10"/>
        <v>0</v>
      </c>
      <c r="AI19" s="514">
        <f t="shared" si="10"/>
        <v>0</v>
      </c>
      <c r="AJ19" s="514">
        <f t="shared" si="10"/>
        <v>0</v>
      </c>
      <c r="AK19" s="514">
        <f t="shared" si="10"/>
        <v>0</v>
      </c>
      <c r="AL19" s="514">
        <f t="shared" si="10"/>
        <v>0</v>
      </c>
      <c r="AM19" s="514">
        <f t="shared" si="10"/>
        <v>0</v>
      </c>
      <c r="AN19" s="514">
        <f t="shared" si="10"/>
        <v>0</v>
      </c>
      <c r="AO19" s="514">
        <f t="shared" si="10"/>
        <v>0</v>
      </c>
      <c r="AP19" s="514">
        <f t="shared" si="10"/>
        <v>0</v>
      </c>
      <c r="AQ19" s="514">
        <f t="shared" si="10"/>
        <v>0</v>
      </c>
      <c r="AR19" s="514">
        <f t="shared" si="10"/>
        <v>0</v>
      </c>
      <c r="AS19" s="514">
        <f t="shared" si="10"/>
        <v>0</v>
      </c>
      <c r="AT19" s="514">
        <f t="shared" si="10"/>
        <v>0</v>
      </c>
      <c r="AU19" s="514">
        <f t="shared" si="10"/>
        <v>0</v>
      </c>
      <c r="AV19" s="514">
        <f t="shared" si="10"/>
        <v>0</v>
      </c>
      <c r="AW19" s="514">
        <f t="shared" si="10"/>
        <v>0</v>
      </c>
      <c r="AX19" s="514">
        <f t="shared" si="10"/>
        <v>0</v>
      </c>
      <c r="AY19" s="514">
        <f t="shared" si="10"/>
        <v>0</v>
      </c>
      <c r="AZ19" s="514">
        <f t="shared" si="10"/>
        <v>0</v>
      </c>
      <c r="BA19" s="514">
        <f t="shared" si="10"/>
        <v>0</v>
      </c>
      <c r="BB19" s="514">
        <f t="shared" si="10"/>
        <v>0</v>
      </c>
      <c r="BC19" s="514">
        <f t="shared" si="10"/>
        <v>0</v>
      </c>
      <c r="BD19" s="514">
        <f t="shared" si="10"/>
        <v>0</v>
      </c>
      <c r="BE19" s="514">
        <f t="shared" si="10"/>
        <v>0</v>
      </c>
      <c r="BF19" s="514">
        <f t="shared" si="10"/>
        <v>0</v>
      </c>
      <c r="BG19" s="514">
        <f t="shared" si="10"/>
        <v>0</v>
      </c>
      <c r="BH19" s="514">
        <f t="shared" si="10"/>
        <v>0</v>
      </c>
      <c r="BI19" s="514">
        <f t="shared" si="10"/>
        <v>0</v>
      </c>
      <c r="BJ19" s="514">
        <f t="shared" si="10"/>
        <v>0</v>
      </c>
      <c r="BK19" s="514">
        <f t="shared" si="10"/>
        <v>0</v>
      </c>
      <c r="BL19" s="514">
        <f t="shared" si="10"/>
        <v>0</v>
      </c>
      <c r="BM19" s="514">
        <f t="shared" si="10"/>
        <v>0</v>
      </c>
      <c r="BN19" s="514">
        <f t="shared" si="10"/>
        <v>0</v>
      </c>
      <c r="BO19" s="514">
        <f t="shared" si="10"/>
        <v>0</v>
      </c>
      <c r="BP19" s="514">
        <f t="shared" si="10"/>
        <v>0</v>
      </c>
      <c r="BQ19" s="514">
        <f t="shared" ref="BQ19:CX19" si="11">+BP19+BQ32</f>
        <v>0</v>
      </c>
      <c r="BR19" s="514">
        <f t="shared" si="11"/>
        <v>0</v>
      </c>
      <c r="BS19" s="514">
        <f t="shared" si="11"/>
        <v>0</v>
      </c>
      <c r="BT19" s="514">
        <f t="shared" si="11"/>
        <v>0</v>
      </c>
      <c r="BU19" s="514">
        <f t="shared" si="11"/>
        <v>0</v>
      </c>
      <c r="BV19" s="514">
        <f t="shared" si="11"/>
        <v>0</v>
      </c>
      <c r="BW19" s="514">
        <f t="shared" si="11"/>
        <v>0</v>
      </c>
      <c r="BX19" s="514">
        <f t="shared" si="11"/>
        <v>0</v>
      </c>
      <c r="BY19" s="514">
        <f t="shared" si="11"/>
        <v>0</v>
      </c>
      <c r="BZ19" s="514">
        <f t="shared" si="11"/>
        <v>0</v>
      </c>
      <c r="CA19" s="514">
        <f t="shared" si="11"/>
        <v>0</v>
      </c>
      <c r="CB19" s="514">
        <f t="shared" si="11"/>
        <v>0</v>
      </c>
      <c r="CC19" s="514">
        <f t="shared" si="11"/>
        <v>0</v>
      </c>
      <c r="CD19" s="514">
        <f t="shared" si="11"/>
        <v>0</v>
      </c>
      <c r="CE19" s="514">
        <f t="shared" si="11"/>
        <v>0</v>
      </c>
      <c r="CF19" s="514">
        <f t="shared" si="11"/>
        <v>0</v>
      </c>
      <c r="CG19" s="514">
        <f t="shared" si="11"/>
        <v>0</v>
      </c>
      <c r="CH19" s="514">
        <f t="shared" si="11"/>
        <v>0</v>
      </c>
      <c r="CI19" s="514">
        <f t="shared" si="11"/>
        <v>0</v>
      </c>
      <c r="CJ19" s="514">
        <f t="shared" si="11"/>
        <v>0</v>
      </c>
      <c r="CK19" s="514">
        <f t="shared" si="11"/>
        <v>0</v>
      </c>
      <c r="CL19" s="514">
        <f t="shared" si="11"/>
        <v>0</v>
      </c>
      <c r="CM19" s="514">
        <f t="shared" si="11"/>
        <v>0</v>
      </c>
      <c r="CN19" s="514">
        <f t="shared" si="11"/>
        <v>0</v>
      </c>
      <c r="CO19" s="514">
        <f t="shared" si="11"/>
        <v>0</v>
      </c>
      <c r="CP19" s="514">
        <f t="shared" si="11"/>
        <v>0</v>
      </c>
      <c r="CQ19" s="514">
        <f t="shared" si="11"/>
        <v>0</v>
      </c>
      <c r="CR19" s="514">
        <f t="shared" si="11"/>
        <v>0</v>
      </c>
      <c r="CS19" s="514">
        <f t="shared" si="11"/>
        <v>0</v>
      </c>
      <c r="CT19" s="514">
        <f t="shared" si="11"/>
        <v>0</v>
      </c>
      <c r="CU19" s="514">
        <f t="shared" si="11"/>
        <v>0</v>
      </c>
      <c r="CV19" s="514">
        <f t="shared" si="11"/>
        <v>0</v>
      </c>
      <c r="CW19" s="514">
        <f t="shared" si="11"/>
        <v>0</v>
      </c>
      <c r="CX19" s="514">
        <f t="shared" si="11"/>
        <v>0</v>
      </c>
    </row>
    <row r="20" spans="1:102" ht="15" thickBot="1" x14ac:dyDescent="0.4">
      <c r="B20" s="496" t="s">
        <v>250</v>
      </c>
      <c r="C20" s="516">
        <f t="shared" si="0"/>
        <v>0</v>
      </c>
      <c r="D20" s="514">
        <f t="shared" si="3"/>
        <v>0</v>
      </c>
      <c r="E20" s="514">
        <f t="shared" ref="E20:BP20" si="12">+D20+E33</f>
        <v>0</v>
      </c>
      <c r="F20" s="514">
        <f t="shared" si="12"/>
        <v>0</v>
      </c>
      <c r="G20" s="514">
        <f t="shared" si="12"/>
        <v>0</v>
      </c>
      <c r="H20" s="514">
        <f t="shared" si="12"/>
        <v>0</v>
      </c>
      <c r="I20" s="514">
        <f t="shared" si="12"/>
        <v>0</v>
      </c>
      <c r="J20" s="514">
        <f t="shared" si="12"/>
        <v>0</v>
      </c>
      <c r="K20" s="514">
        <f t="shared" si="12"/>
        <v>0</v>
      </c>
      <c r="L20" s="514">
        <f t="shared" si="12"/>
        <v>0</v>
      </c>
      <c r="M20" s="514">
        <f t="shared" si="12"/>
        <v>0</v>
      </c>
      <c r="N20" s="514">
        <f t="shared" si="12"/>
        <v>0</v>
      </c>
      <c r="O20" s="514">
        <f t="shared" si="12"/>
        <v>0</v>
      </c>
      <c r="P20" s="514">
        <f t="shared" si="12"/>
        <v>0</v>
      </c>
      <c r="Q20" s="514">
        <f t="shared" si="12"/>
        <v>0</v>
      </c>
      <c r="R20" s="514">
        <f t="shared" si="12"/>
        <v>0</v>
      </c>
      <c r="S20" s="514">
        <f t="shared" si="12"/>
        <v>0</v>
      </c>
      <c r="T20" s="514">
        <f t="shared" si="12"/>
        <v>0</v>
      </c>
      <c r="U20" s="514">
        <f t="shared" si="12"/>
        <v>0</v>
      </c>
      <c r="V20" s="514">
        <f t="shared" si="12"/>
        <v>0</v>
      </c>
      <c r="W20" s="514">
        <f t="shared" si="12"/>
        <v>0</v>
      </c>
      <c r="X20" s="514">
        <f t="shared" si="12"/>
        <v>0</v>
      </c>
      <c r="Y20" s="514">
        <f t="shared" si="12"/>
        <v>0</v>
      </c>
      <c r="Z20" s="514">
        <f t="shared" si="12"/>
        <v>0</v>
      </c>
      <c r="AA20" s="514">
        <f t="shared" si="12"/>
        <v>0</v>
      </c>
      <c r="AB20" s="514">
        <f t="shared" si="12"/>
        <v>0</v>
      </c>
      <c r="AC20" s="514">
        <f t="shared" si="12"/>
        <v>0</v>
      </c>
      <c r="AD20" s="514">
        <f t="shared" si="12"/>
        <v>0</v>
      </c>
      <c r="AE20" s="514">
        <f t="shared" si="12"/>
        <v>0</v>
      </c>
      <c r="AF20" s="514">
        <f t="shared" si="12"/>
        <v>0</v>
      </c>
      <c r="AG20" s="514">
        <f t="shared" si="12"/>
        <v>0</v>
      </c>
      <c r="AH20" s="514">
        <f t="shared" si="12"/>
        <v>0</v>
      </c>
      <c r="AI20" s="514">
        <f t="shared" si="12"/>
        <v>0</v>
      </c>
      <c r="AJ20" s="514">
        <f t="shared" si="12"/>
        <v>0</v>
      </c>
      <c r="AK20" s="514">
        <f t="shared" si="12"/>
        <v>0</v>
      </c>
      <c r="AL20" s="514">
        <f t="shared" si="12"/>
        <v>0</v>
      </c>
      <c r="AM20" s="514">
        <f t="shared" si="12"/>
        <v>0</v>
      </c>
      <c r="AN20" s="514">
        <f t="shared" si="12"/>
        <v>0</v>
      </c>
      <c r="AO20" s="514">
        <f t="shared" si="12"/>
        <v>0</v>
      </c>
      <c r="AP20" s="514">
        <f t="shared" si="12"/>
        <v>0</v>
      </c>
      <c r="AQ20" s="514">
        <f t="shared" si="12"/>
        <v>0</v>
      </c>
      <c r="AR20" s="514">
        <f t="shared" si="12"/>
        <v>0</v>
      </c>
      <c r="AS20" s="514">
        <f t="shared" si="12"/>
        <v>0</v>
      </c>
      <c r="AT20" s="514">
        <f t="shared" si="12"/>
        <v>0</v>
      </c>
      <c r="AU20" s="514">
        <f t="shared" si="12"/>
        <v>0</v>
      </c>
      <c r="AV20" s="514">
        <f t="shared" si="12"/>
        <v>0</v>
      </c>
      <c r="AW20" s="514">
        <f t="shared" si="12"/>
        <v>0</v>
      </c>
      <c r="AX20" s="514">
        <f t="shared" si="12"/>
        <v>0</v>
      </c>
      <c r="AY20" s="514">
        <f t="shared" si="12"/>
        <v>0</v>
      </c>
      <c r="AZ20" s="514">
        <f t="shared" si="12"/>
        <v>0</v>
      </c>
      <c r="BA20" s="514">
        <f t="shared" si="12"/>
        <v>0</v>
      </c>
      <c r="BB20" s="514">
        <f t="shared" si="12"/>
        <v>0</v>
      </c>
      <c r="BC20" s="514">
        <f t="shared" si="12"/>
        <v>0</v>
      </c>
      <c r="BD20" s="514">
        <f t="shared" si="12"/>
        <v>0</v>
      </c>
      <c r="BE20" s="514">
        <f t="shared" si="12"/>
        <v>0</v>
      </c>
      <c r="BF20" s="514">
        <f t="shared" si="12"/>
        <v>0</v>
      </c>
      <c r="BG20" s="514">
        <f t="shared" si="12"/>
        <v>0</v>
      </c>
      <c r="BH20" s="514">
        <f t="shared" si="12"/>
        <v>0</v>
      </c>
      <c r="BI20" s="514">
        <f t="shared" si="12"/>
        <v>0</v>
      </c>
      <c r="BJ20" s="514">
        <f t="shared" si="12"/>
        <v>0</v>
      </c>
      <c r="BK20" s="514">
        <f t="shared" si="12"/>
        <v>0</v>
      </c>
      <c r="BL20" s="514">
        <f t="shared" si="12"/>
        <v>0</v>
      </c>
      <c r="BM20" s="514">
        <f t="shared" si="12"/>
        <v>0</v>
      </c>
      <c r="BN20" s="514">
        <f t="shared" si="12"/>
        <v>0</v>
      </c>
      <c r="BO20" s="514">
        <f t="shared" si="12"/>
        <v>0</v>
      </c>
      <c r="BP20" s="514">
        <f t="shared" si="12"/>
        <v>0</v>
      </c>
      <c r="BQ20" s="514">
        <f t="shared" ref="BQ20:CX20" si="13">+BP20+BQ33</f>
        <v>0</v>
      </c>
      <c r="BR20" s="514">
        <f t="shared" si="13"/>
        <v>0</v>
      </c>
      <c r="BS20" s="514">
        <f t="shared" si="13"/>
        <v>0</v>
      </c>
      <c r="BT20" s="514">
        <f t="shared" si="13"/>
        <v>0</v>
      </c>
      <c r="BU20" s="514">
        <f t="shared" si="13"/>
        <v>0</v>
      </c>
      <c r="BV20" s="514">
        <f t="shared" si="13"/>
        <v>0</v>
      </c>
      <c r="BW20" s="514">
        <f t="shared" si="13"/>
        <v>0</v>
      </c>
      <c r="BX20" s="514">
        <f t="shared" si="13"/>
        <v>0</v>
      </c>
      <c r="BY20" s="514">
        <f t="shared" si="13"/>
        <v>0</v>
      </c>
      <c r="BZ20" s="514">
        <f t="shared" si="13"/>
        <v>0</v>
      </c>
      <c r="CA20" s="514">
        <f t="shared" si="13"/>
        <v>0</v>
      </c>
      <c r="CB20" s="514">
        <f t="shared" si="13"/>
        <v>0</v>
      </c>
      <c r="CC20" s="514">
        <f t="shared" si="13"/>
        <v>0</v>
      </c>
      <c r="CD20" s="514">
        <f t="shared" si="13"/>
        <v>0</v>
      </c>
      <c r="CE20" s="514">
        <f t="shared" si="13"/>
        <v>0</v>
      </c>
      <c r="CF20" s="514">
        <f t="shared" si="13"/>
        <v>0</v>
      </c>
      <c r="CG20" s="514">
        <f t="shared" si="13"/>
        <v>0</v>
      </c>
      <c r="CH20" s="514">
        <f t="shared" si="13"/>
        <v>0</v>
      </c>
      <c r="CI20" s="514">
        <f t="shared" si="13"/>
        <v>0</v>
      </c>
      <c r="CJ20" s="514">
        <f t="shared" si="13"/>
        <v>0</v>
      </c>
      <c r="CK20" s="514">
        <f t="shared" si="13"/>
        <v>0</v>
      </c>
      <c r="CL20" s="514">
        <f t="shared" si="13"/>
        <v>0</v>
      </c>
      <c r="CM20" s="514">
        <f t="shared" si="13"/>
        <v>0</v>
      </c>
      <c r="CN20" s="514">
        <f t="shared" si="13"/>
        <v>0</v>
      </c>
      <c r="CO20" s="514">
        <f t="shared" si="13"/>
        <v>0</v>
      </c>
      <c r="CP20" s="514">
        <f t="shared" si="13"/>
        <v>0</v>
      </c>
      <c r="CQ20" s="514">
        <f t="shared" si="13"/>
        <v>0</v>
      </c>
      <c r="CR20" s="514">
        <f t="shared" si="13"/>
        <v>0</v>
      </c>
      <c r="CS20" s="514">
        <f t="shared" si="13"/>
        <v>0</v>
      </c>
      <c r="CT20" s="514">
        <f t="shared" si="13"/>
        <v>0</v>
      </c>
      <c r="CU20" s="514">
        <f t="shared" si="13"/>
        <v>0</v>
      </c>
      <c r="CV20" s="514">
        <f t="shared" si="13"/>
        <v>0</v>
      </c>
      <c r="CW20" s="514">
        <f t="shared" si="13"/>
        <v>0</v>
      </c>
      <c r="CX20" s="514">
        <f t="shared" si="13"/>
        <v>0</v>
      </c>
    </row>
    <row r="21" spans="1:102" s="1" customFormat="1" ht="15" thickBot="1" x14ac:dyDescent="0.4">
      <c r="B21" s="497" t="s">
        <v>251</v>
      </c>
      <c r="C21" s="517">
        <f t="shared" si="0"/>
        <v>0</v>
      </c>
      <c r="D21" s="518">
        <f t="shared" si="3"/>
        <v>0</v>
      </c>
      <c r="E21" s="518">
        <f t="shared" ref="E21:BP21" si="14">+D21+E34</f>
        <v>0</v>
      </c>
      <c r="F21" s="518">
        <f t="shared" si="14"/>
        <v>0</v>
      </c>
      <c r="G21" s="518">
        <f t="shared" si="14"/>
        <v>0</v>
      </c>
      <c r="H21" s="518">
        <f t="shared" si="14"/>
        <v>0</v>
      </c>
      <c r="I21" s="518">
        <f t="shared" si="14"/>
        <v>0</v>
      </c>
      <c r="J21" s="518">
        <f t="shared" si="14"/>
        <v>0</v>
      </c>
      <c r="K21" s="518">
        <f t="shared" si="14"/>
        <v>0</v>
      </c>
      <c r="L21" s="518">
        <f t="shared" si="14"/>
        <v>0</v>
      </c>
      <c r="M21" s="518">
        <f t="shared" si="14"/>
        <v>0</v>
      </c>
      <c r="N21" s="518">
        <f t="shared" si="14"/>
        <v>0</v>
      </c>
      <c r="O21" s="518">
        <f t="shared" si="14"/>
        <v>0</v>
      </c>
      <c r="P21" s="518">
        <f t="shared" si="14"/>
        <v>0</v>
      </c>
      <c r="Q21" s="518">
        <f t="shared" si="14"/>
        <v>0</v>
      </c>
      <c r="R21" s="518">
        <f t="shared" si="14"/>
        <v>0</v>
      </c>
      <c r="S21" s="518">
        <f t="shared" si="14"/>
        <v>0</v>
      </c>
      <c r="T21" s="518">
        <f t="shared" si="14"/>
        <v>0</v>
      </c>
      <c r="U21" s="518">
        <f t="shared" si="14"/>
        <v>0</v>
      </c>
      <c r="V21" s="518">
        <f t="shared" si="14"/>
        <v>0</v>
      </c>
      <c r="W21" s="518">
        <f t="shared" si="14"/>
        <v>0</v>
      </c>
      <c r="X21" s="518">
        <f t="shared" si="14"/>
        <v>0</v>
      </c>
      <c r="Y21" s="518">
        <f t="shared" si="14"/>
        <v>0</v>
      </c>
      <c r="Z21" s="518">
        <f t="shared" si="14"/>
        <v>0</v>
      </c>
      <c r="AA21" s="518">
        <f t="shared" si="14"/>
        <v>0</v>
      </c>
      <c r="AB21" s="518">
        <f t="shared" si="14"/>
        <v>0</v>
      </c>
      <c r="AC21" s="518">
        <f t="shared" si="14"/>
        <v>0</v>
      </c>
      <c r="AD21" s="518">
        <f t="shared" si="14"/>
        <v>0</v>
      </c>
      <c r="AE21" s="518">
        <f t="shared" si="14"/>
        <v>0</v>
      </c>
      <c r="AF21" s="518">
        <f t="shared" si="14"/>
        <v>0</v>
      </c>
      <c r="AG21" s="518">
        <f t="shared" si="14"/>
        <v>0</v>
      </c>
      <c r="AH21" s="518">
        <f t="shared" si="14"/>
        <v>0</v>
      </c>
      <c r="AI21" s="518">
        <f t="shared" si="14"/>
        <v>0</v>
      </c>
      <c r="AJ21" s="518">
        <f t="shared" si="14"/>
        <v>0</v>
      </c>
      <c r="AK21" s="518">
        <f t="shared" si="14"/>
        <v>0</v>
      </c>
      <c r="AL21" s="518">
        <f t="shared" si="14"/>
        <v>0</v>
      </c>
      <c r="AM21" s="518">
        <f t="shared" si="14"/>
        <v>0</v>
      </c>
      <c r="AN21" s="518">
        <f t="shared" si="14"/>
        <v>0</v>
      </c>
      <c r="AO21" s="518">
        <f t="shared" si="14"/>
        <v>0</v>
      </c>
      <c r="AP21" s="518">
        <f t="shared" si="14"/>
        <v>0</v>
      </c>
      <c r="AQ21" s="518">
        <f t="shared" si="14"/>
        <v>0</v>
      </c>
      <c r="AR21" s="518">
        <f t="shared" si="14"/>
        <v>0</v>
      </c>
      <c r="AS21" s="518">
        <f t="shared" si="14"/>
        <v>0</v>
      </c>
      <c r="AT21" s="518">
        <f t="shared" si="14"/>
        <v>0</v>
      </c>
      <c r="AU21" s="518">
        <f t="shared" si="14"/>
        <v>0</v>
      </c>
      <c r="AV21" s="518">
        <f t="shared" si="14"/>
        <v>0</v>
      </c>
      <c r="AW21" s="518">
        <f t="shared" si="14"/>
        <v>0</v>
      </c>
      <c r="AX21" s="518">
        <f t="shared" si="14"/>
        <v>0</v>
      </c>
      <c r="AY21" s="518">
        <f t="shared" si="14"/>
        <v>0</v>
      </c>
      <c r="AZ21" s="518">
        <f t="shared" si="14"/>
        <v>0</v>
      </c>
      <c r="BA21" s="518">
        <f t="shared" si="14"/>
        <v>0</v>
      </c>
      <c r="BB21" s="518">
        <f t="shared" si="14"/>
        <v>0</v>
      </c>
      <c r="BC21" s="518">
        <f t="shared" si="14"/>
        <v>0</v>
      </c>
      <c r="BD21" s="518">
        <f t="shared" si="14"/>
        <v>0</v>
      </c>
      <c r="BE21" s="518">
        <f t="shared" si="14"/>
        <v>0</v>
      </c>
      <c r="BF21" s="518">
        <f t="shared" si="14"/>
        <v>0</v>
      </c>
      <c r="BG21" s="518">
        <f t="shared" si="14"/>
        <v>0</v>
      </c>
      <c r="BH21" s="518">
        <f t="shared" si="14"/>
        <v>0</v>
      </c>
      <c r="BI21" s="518">
        <f t="shared" si="14"/>
        <v>0</v>
      </c>
      <c r="BJ21" s="518">
        <f t="shared" si="14"/>
        <v>0</v>
      </c>
      <c r="BK21" s="518">
        <f t="shared" si="14"/>
        <v>0</v>
      </c>
      <c r="BL21" s="518">
        <f t="shared" si="14"/>
        <v>0</v>
      </c>
      <c r="BM21" s="518">
        <f t="shared" si="14"/>
        <v>0</v>
      </c>
      <c r="BN21" s="518">
        <f t="shared" si="14"/>
        <v>0</v>
      </c>
      <c r="BO21" s="518">
        <f t="shared" si="14"/>
        <v>0</v>
      </c>
      <c r="BP21" s="518">
        <f t="shared" si="14"/>
        <v>0</v>
      </c>
      <c r="BQ21" s="518">
        <f t="shared" ref="BQ21:CX21" si="15">+BP21+BQ34</f>
        <v>0</v>
      </c>
      <c r="BR21" s="518">
        <f t="shared" si="15"/>
        <v>0</v>
      </c>
      <c r="BS21" s="518">
        <f t="shared" si="15"/>
        <v>0</v>
      </c>
      <c r="BT21" s="518">
        <f t="shared" si="15"/>
        <v>0</v>
      </c>
      <c r="BU21" s="518">
        <f t="shared" si="15"/>
        <v>0</v>
      </c>
      <c r="BV21" s="518">
        <f t="shared" si="15"/>
        <v>0</v>
      </c>
      <c r="BW21" s="518">
        <f t="shared" si="15"/>
        <v>0</v>
      </c>
      <c r="BX21" s="518">
        <f t="shared" si="15"/>
        <v>0</v>
      </c>
      <c r="BY21" s="518">
        <f t="shared" si="15"/>
        <v>0</v>
      </c>
      <c r="BZ21" s="518">
        <f t="shared" si="15"/>
        <v>0</v>
      </c>
      <c r="CA21" s="518">
        <f t="shared" si="15"/>
        <v>0</v>
      </c>
      <c r="CB21" s="518">
        <f t="shared" si="15"/>
        <v>0</v>
      </c>
      <c r="CC21" s="518">
        <f t="shared" si="15"/>
        <v>0</v>
      </c>
      <c r="CD21" s="518">
        <f t="shared" si="15"/>
        <v>0</v>
      </c>
      <c r="CE21" s="518">
        <f t="shared" si="15"/>
        <v>0</v>
      </c>
      <c r="CF21" s="518">
        <f t="shared" si="15"/>
        <v>0</v>
      </c>
      <c r="CG21" s="518">
        <f t="shared" si="15"/>
        <v>0</v>
      </c>
      <c r="CH21" s="518">
        <f t="shared" si="15"/>
        <v>0</v>
      </c>
      <c r="CI21" s="518">
        <f t="shared" si="15"/>
        <v>0</v>
      </c>
      <c r="CJ21" s="518">
        <f t="shared" si="15"/>
        <v>0</v>
      </c>
      <c r="CK21" s="518">
        <f t="shared" si="15"/>
        <v>0</v>
      </c>
      <c r="CL21" s="518">
        <f t="shared" si="15"/>
        <v>0</v>
      </c>
      <c r="CM21" s="518">
        <f t="shared" si="15"/>
        <v>0</v>
      </c>
      <c r="CN21" s="518">
        <f t="shared" si="15"/>
        <v>0</v>
      </c>
      <c r="CO21" s="518">
        <f t="shared" si="15"/>
        <v>0</v>
      </c>
      <c r="CP21" s="518">
        <f t="shared" si="15"/>
        <v>0</v>
      </c>
      <c r="CQ21" s="518">
        <f t="shared" si="15"/>
        <v>0</v>
      </c>
      <c r="CR21" s="518">
        <f t="shared" si="15"/>
        <v>0</v>
      </c>
      <c r="CS21" s="518">
        <f t="shared" si="15"/>
        <v>0</v>
      </c>
      <c r="CT21" s="518">
        <f t="shared" si="15"/>
        <v>0</v>
      </c>
      <c r="CU21" s="518">
        <f t="shared" si="15"/>
        <v>0</v>
      </c>
      <c r="CV21" s="518">
        <f t="shared" si="15"/>
        <v>0</v>
      </c>
      <c r="CW21" s="518">
        <f t="shared" si="15"/>
        <v>0</v>
      </c>
      <c r="CX21" s="518">
        <f t="shared" si="15"/>
        <v>0</v>
      </c>
    </row>
    <row r="22" spans="1:102" s="489" customFormat="1" ht="15" thickBot="1" x14ac:dyDescent="0.4">
      <c r="A22" s="1"/>
      <c r="B22" s="498" t="s">
        <v>252</v>
      </c>
      <c r="C22" s="519">
        <f t="shared" si="0"/>
        <v>0</v>
      </c>
      <c r="D22" s="518">
        <f t="shared" si="3"/>
        <v>0</v>
      </c>
      <c r="E22" s="518">
        <f t="shared" ref="E22:BP22" si="16">+D22+E35</f>
        <v>0</v>
      </c>
      <c r="F22" s="518">
        <f t="shared" si="16"/>
        <v>0</v>
      </c>
      <c r="G22" s="518">
        <f t="shared" si="16"/>
        <v>0</v>
      </c>
      <c r="H22" s="518">
        <f t="shared" si="16"/>
        <v>0</v>
      </c>
      <c r="I22" s="518">
        <f t="shared" si="16"/>
        <v>0</v>
      </c>
      <c r="J22" s="518">
        <f t="shared" si="16"/>
        <v>0</v>
      </c>
      <c r="K22" s="518">
        <f t="shared" si="16"/>
        <v>0</v>
      </c>
      <c r="L22" s="518">
        <f t="shared" si="16"/>
        <v>0</v>
      </c>
      <c r="M22" s="518">
        <f t="shared" si="16"/>
        <v>0</v>
      </c>
      <c r="N22" s="518">
        <f t="shared" si="16"/>
        <v>0</v>
      </c>
      <c r="O22" s="518">
        <f t="shared" si="16"/>
        <v>0</v>
      </c>
      <c r="P22" s="518">
        <f t="shared" si="16"/>
        <v>0</v>
      </c>
      <c r="Q22" s="518">
        <f t="shared" si="16"/>
        <v>0</v>
      </c>
      <c r="R22" s="518">
        <f t="shared" si="16"/>
        <v>0</v>
      </c>
      <c r="S22" s="518">
        <f t="shared" si="16"/>
        <v>0</v>
      </c>
      <c r="T22" s="518">
        <f t="shared" si="16"/>
        <v>0</v>
      </c>
      <c r="U22" s="518">
        <f t="shared" si="16"/>
        <v>0</v>
      </c>
      <c r="V22" s="518">
        <f t="shared" si="16"/>
        <v>0</v>
      </c>
      <c r="W22" s="518">
        <f>+V22+W35</f>
        <v>0</v>
      </c>
      <c r="X22" s="518">
        <f t="shared" si="16"/>
        <v>0</v>
      </c>
      <c r="Y22" s="518">
        <f t="shared" si="16"/>
        <v>0</v>
      </c>
      <c r="Z22" s="518">
        <f t="shared" si="16"/>
        <v>0</v>
      </c>
      <c r="AA22" s="518">
        <f t="shared" si="16"/>
        <v>0</v>
      </c>
      <c r="AB22" s="518">
        <f t="shared" si="16"/>
        <v>0</v>
      </c>
      <c r="AC22" s="518">
        <f t="shared" si="16"/>
        <v>0</v>
      </c>
      <c r="AD22" s="518">
        <f t="shared" si="16"/>
        <v>0</v>
      </c>
      <c r="AE22" s="518">
        <f t="shared" si="16"/>
        <v>0</v>
      </c>
      <c r="AF22" s="518">
        <f t="shared" si="16"/>
        <v>0</v>
      </c>
      <c r="AG22" s="518">
        <f t="shared" si="16"/>
        <v>0</v>
      </c>
      <c r="AH22" s="518">
        <f t="shared" si="16"/>
        <v>0</v>
      </c>
      <c r="AI22" s="518">
        <f t="shared" si="16"/>
        <v>0</v>
      </c>
      <c r="AJ22" s="518">
        <f t="shared" si="16"/>
        <v>0</v>
      </c>
      <c r="AK22" s="518">
        <f t="shared" si="16"/>
        <v>0</v>
      </c>
      <c r="AL22" s="518">
        <f t="shared" si="16"/>
        <v>0</v>
      </c>
      <c r="AM22" s="518">
        <f t="shared" si="16"/>
        <v>0</v>
      </c>
      <c r="AN22" s="518">
        <f t="shared" si="16"/>
        <v>0</v>
      </c>
      <c r="AO22" s="518">
        <f t="shared" si="16"/>
        <v>0</v>
      </c>
      <c r="AP22" s="518">
        <f t="shared" si="16"/>
        <v>0</v>
      </c>
      <c r="AQ22" s="518">
        <f t="shared" si="16"/>
        <v>0</v>
      </c>
      <c r="AR22" s="518">
        <f t="shared" si="16"/>
        <v>0</v>
      </c>
      <c r="AS22" s="518">
        <f t="shared" si="16"/>
        <v>0</v>
      </c>
      <c r="AT22" s="518">
        <f t="shared" si="16"/>
        <v>0</v>
      </c>
      <c r="AU22" s="518">
        <f t="shared" si="16"/>
        <v>0</v>
      </c>
      <c r="AV22" s="518">
        <f t="shared" si="16"/>
        <v>0</v>
      </c>
      <c r="AW22" s="518">
        <f t="shared" si="16"/>
        <v>0</v>
      </c>
      <c r="AX22" s="518">
        <f t="shared" si="16"/>
        <v>0</v>
      </c>
      <c r="AY22" s="518">
        <f t="shared" si="16"/>
        <v>0</v>
      </c>
      <c r="AZ22" s="518">
        <f t="shared" si="16"/>
        <v>0</v>
      </c>
      <c r="BA22" s="518">
        <f t="shared" si="16"/>
        <v>0</v>
      </c>
      <c r="BB22" s="518">
        <f t="shared" si="16"/>
        <v>0</v>
      </c>
      <c r="BC22" s="518">
        <f t="shared" si="16"/>
        <v>0</v>
      </c>
      <c r="BD22" s="518">
        <f t="shared" si="16"/>
        <v>0</v>
      </c>
      <c r="BE22" s="518">
        <f t="shared" si="16"/>
        <v>0</v>
      </c>
      <c r="BF22" s="518">
        <f t="shared" si="16"/>
        <v>0</v>
      </c>
      <c r="BG22" s="518">
        <f t="shared" si="16"/>
        <v>0</v>
      </c>
      <c r="BH22" s="518">
        <f t="shared" si="16"/>
        <v>0</v>
      </c>
      <c r="BI22" s="518">
        <f t="shared" si="16"/>
        <v>0</v>
      </c>
      <c r="BJ22" s="518">
        <f t="shared" si="16"/>
        <v>0</v>
      </c>
      <c r="BK22" s="518">
        <f t="shared" si="16"/>
        <v>0</v>
      </c>
      <c r="BL22" s="518">
        <f t="shared" si="16"/>
        <v>0</v>
      </c>
      <c r="BM22" s="518">
        <f t="shared" si="16"/>
        <v>0</v>
      </c>
      <c r="BN22" s="518">
        <f t="shared" si="16"/>
        <v>0</v>
      </c>
      <c r="BO22" s="518">
        <f t="shared" si="16"/>
        <v>0</v>
      </c>
      <c r="BP22" s="518">
        <f t="shared" si="16"/>
        <v>0</v>
      </c>
      <c r="BQ22" s="518">
        <f t="shared" ref="BQ22:CX22" si="17">+BP22+BQ35</f>
        <v>0</v>
      </c>
      <c r="BR22" s="518">
        <f t="shared" si="17"/>
        <v>0</v>
      </c>
      <c r="BS22" s="518">
        <f t="shared" si="17"/>
        <v>0</v>
      </c>
      <c r="BT22" s="518">
        <f t="shared" si="17"/>
        <v>0</v>
      </c>
      <c r="BU22" s="518">
        <f t="shared" si="17"/>
        <v>0</v>
      </c>
      <c r="BV22" s="518">
        <f t="shared" si="17"/>
        <v>0</v>
      </c>
      <c r="BW22" s="518">
        <f t="shared" si="17"/>
        <v>0</v>
      </c>
      <c r="BX22" s="518">
        <f t="shared" si="17"/>
        <v>0</v>
      </c>
      <c r="BY22" s="518">
        <f t="shared" si="17"/>
        <v>0</v>
      </c>
      <c r="BZ22" s="518">
        <f t="shared" si="17"/>
        <v>0</v>
      </c>
      <c r="CA22" s="518">
        <f t="shared" si="17"/>
        <v>0</v>
      </c>
      <c r="CB22" s="518">
        <f t="shared" si="17"/>
        <v>0</v>
      </c>
      <c r="CC22" s="518">
        <f t="shared" si="17"/>
        <v>0</v>
      </c>
      <c r="CD22" s="518">
        <f t="shared" si="17"/>
        <v>0</v>
      </c>
      <c r="CE22" s="518">
        <f t="shared" si="17"/>
        <v>0</v>
      </c>
      <c r="CF22" s="518">
        <f t="shared" si="17"/>
        <v>0</v>
      </c>
      <c r="CG22" s="518">
        <f t="shared" si="17"/>
        <v>0</v>
      </c>
      <c r="CH22" s="518">
        <f t="shared" si="17"/>
        <v>0</v>
      </c>
      <c r="CI22" s="518">
        <f t="shared" si="17"/>
        <v>0</v>
      </c>
      <c r="CJ22" s="518">
        <f t="shared" si="17"/>
        <v>0</v>
      </c>
      <c r="CK22" s="518">
        <f t="shared" si="17"/>
        <v>0</v>
      </c>
      <c r="CL22" s="518">
        <f t="shared" si="17"/>
        <v>0</v>
      </c>
      <c r="CM22" s="518">
        <f t="shared" si="17"/>
        <v>0</v>
      </c>
      <c r="CN22" s="518">
        <f t="shared" si="17"/>
        <v>0</v>
      </c>
      <c r="CO22" s="518">
        <f t="shared" si="17"/>
        <v>0</v>
      </c>
      <c r="CP22" s="518">
        <f t="shared" si="17"/>
        <v>0</v>
      </c>
      <c r="CQ22" s="518">
        <f t="shared" si="17"/>
        <v>0</v>
      </c>
      <c r="CR22" s="518">
        <f t="shared" si="17"/>
        <v>0</v>
      </c>
      <c r="CS22" s="518">
        <f t="shared" si="17"/>
        <v>0</v>
      </c>
      <c r="CT22" s="518">
        <f t="shared" si="17"/>
        <v>0</v>
      </c>
      <c r="CU22" s="518">
        <f t="shared" si="17"/>
        <v>0</v>
      </c>
      <c r="CV22" s="518">
        <f t="shared" si="17"/>
        <v>0</v>
      </c>
      <c r="CW22" s="518">
        <f t="shared" si="17"/>
        <v>0</v>
      </c>
      <c r="CX22" s="518">
        <f t="shared" si="17"/>
        <v>0</v>
      </c>
    </row>
    <row r="24" spans="1:102" ht="15" thickBot="1" x14ac:dyDescent="0.4"/>
    <row r="25" spans="1:102" ht="24.5" thickBot="1" x14ac:dyDescent="0.4">
      <c r="B25" s="873" t="s">
        <v>255</v>
      </c>
      <c r="C25" s="874"/>
      <c r="D25" s="874"/>
      <c r="E25" s="874"/>
      <c r="F25" s="874"/>
      <c r="G25" s="874"/>
      <c r="H25" s="874"/>
      <c r="I25" s="874"/>
      <c r="J25" s="874"/>
      <c r="K25" s="874"/>
      <c r="L25" s="874"/>
      <c r="M25" s="874"/>
      <c r="N25" s="874"/>
      <c r="O25" s="874"/>
      <c r="P25" s="874"/>
      <c r="Q25" s="874"/>
      <c r="R25" s="874"/>
      <c r="S25" s="874"/>
      <c r="T25" s="874"/>
      <c r="U25" s="874"/>
      <c r="V25" s="874"/>
      <c r="W25" s="875"/>
    </row>
    <row r="26" spans="1:102" x14ac:dyDescent="0.35">
      <c r="B26" s="505" t="s">
        <v>58</v>
      </c>
      <c r="C26" s="507"/>
      <c r="D26" s="508"/>
      <c r="E26" s="508"/>
      <c r="F26" s="508"/>
      <c r="G26" s="508"/>
      <c r="H26" s="508"/>
      <c r="I26" s="508"/>
      <c r="J26" s="508"/>
      <c r="K26" s="508"/>
      <c r="L26" s="508"/>
      <c r="M26" s="508"/>
      <c r="N26" s="509"/>
      <c r="O26" s="509"/>
      <c r="P26" s="509"/>
      <c r="Q26" s="509"/>
      <c r="R26" s="509"/>
      <c r="S26" s="509"/>
      <c r="T26" s="509"/>
      <c r="U26" s="509"/>
      <c r="V26" s="510"/>
      <c r="W26" s="511"/>
    </row>
    <row r="27" spans="1:102" ht="15" thickBot="1" x14ac:dyDescent="0.4">
      <c r="B27" s="506" t="s">
        <v>234</v>
      </c>
      <c r="C27" s="502">
        <v>1</v>
      </c>
      <c r="D27" s="503">
        <v>2</v>
      </c>
      <c r="E27" s="503">
        <v>3</v>
      </c>
      <c r="F27" s="503">
        <v>4</v>
      </c>
      <c r="G27" s="502">
        <v>5</v>
      </c>
      <c r="H27" s="502">
        <v>6</v>
      </c>
      <c r="I27" s="503">
        <v>7</v>
      </c>
      <c r="J27" s="503">
        <v>8</v>
      </c>
      <c r="K27" s="503">
        <v>9</v>
      </c>
      <c r="L27" s="502">
        <v>10</v>
      </c>
      <c r="M27" s="502">
        <v>11</v>
      </c>
      <c r="N27" s="503">
        <v>12</v>
      </c>
      <c r="O27" s="503">
        <v>13</v>
      </c>
      <c r="P27" s="503">
        <v>14</v>
      </c>
      <c r="Q27" s="502">
        <v>15</v>
      </c>
      <c r="R27" s="502">
        <v>16</v>
      </c>
      <c r="S27" s="503">
        <v>17</v>
      </c>
      <c r="T27" s="503">
        <v>18</v>
      </c>
      <c r="U27" s="503">
        <v>19</v>
      </c>
      <c r="V27" s="502">
        <v>20</v>
      </c>
      <c r="W27" s="502">
        <v>21</v>
      </c>
      <c r="X27" s="503">
        <v>22</v>
      </c>
      <c r="Y27" s="503">
        <v>23</v>
      </c>
      <c r="Z27" s="503">
        <v>24</v>
      </c>
      <c r="AA27" s="502">
        <v>25</v>
      </c>
      <c r="AB27" s="502">
        <v>26</v>
      </c>
      <c r="AC27" s="503">
        <v>27</v>
      </c>
      <c r="AD27" s="503">
        <v>28</v>
      </c>
      <c r="AE27" s="502">
        <v>29</v>
      </c>
      <c r="AF27" s="503">
        <v>30</v>
      </c>
      <c r="AG27" s="503">
        <v>31</v>
      </c>
      <c r="AH27" s="502">
        <v>32</v>
      </c>
      <c r="AI27" s="503">
        <v>33</v>
      </c>
      <c r="AJ27" s="503">
        <v>34</v>
      </c>
      <c r="AK27" s="502">
        <v>35</v>
      </c>
      <c r="AL27" s="503">
        <v>36</v>
      </c>
      <c r="AM27" s="503">
        <v>37</v>
      </c>
      <c r="AN27" s="502">
        <v>38</v>
      </c>
      <c r="AO27" s="503">
        <v>39</v>
      </c>
      <c r="AP27" s="503">
        <v>40</v>
      </c>
      <c r="AQ27" s="502">
        <v>41</v>
      </c>
      <c r="AR27" s="503">
        <v>42</v>
      </c>
      <c r="AS27" s="503">
        <v>43</v>
      </c>
      <c r="AT27" s="502">
        <v>44</v>
      </c>
      <c r="AU27" s="503">
        <v>45</v>
      </c>
      <c r="AV27" s="503">
        <v>46</v>
      </c>
      <c r="AW27" s="502">
        <v>47</v>
      </c>
      <c r="AX27" s="503">
        <v>48</v>
      </c>
      <c r="AY27" s="503">
        <v>49</v>
      </c>
      <c r="AZ27" s="502">
        <v>50</v>
      </c>
      <c r="BA27" s="503">
        <v>51</v>
      </c>
      <c r="BB27" s="503">
        <v>52</v>
      </c>
      <c r="BC27" s="502">
        <v>53</v>
      </c>
      <c r="BD27" s="503">
        <v>54</v>
      </c>
      <c r="BE27" s="503">
        <v>55</v>
      </c>
      <c r="BF27" s="502">
        <v>56</v>
      </c>
      <c r="BG27" s="503">
        <v>57</v>
      </c>
      <c r="BH27" s="503">
        <v>58</v>
      </c>
      <c r="BI27" s="502">
        <v>59</v>
      </c>
      <c r="BJ27" s="503">
        <v>60</v>
      </c>
      <c r="BK27" s="503">
        <v>61</v>
      </c>
      <c r="BL27" s="502">
        <v>62</v>
      </c>
      <c r="BM27" s="503">
        <v>63</v>
      </c>
      <c r="BN27" s="503">
        <v>64</v>
      </c>
      <c r="BO27" s="502">
        <v>65</v>
      </c>
      <c r="BP27" s="503">
        <v>66</v>
      </c>
      <c r="BQ27" s="503">
        <v>67</v>
      </c>
      <c r="BR27" s="502">
        <v>68</v>
      </c>
      <c r="BS27" s="503">
        <v>69</v>
      </c>
      <c r="BT27" s="503">
        <v>70</v>
      </c>
      <c r="BU27" s="502">
        <v>71</v>
      </c>
      <c r="BV27" s="503">
        <v>72</v>
      </c>
      <c r="BW27" s="503">
        <v>73</v>
      </c>
      <c r="BX27" s="502">
        <v>74</v>
      </c>
      <c r="BY27" s="503">
        <v>75</v>
      </c>
      <c r="BZ27" s="503">
        <v>76</v>
      </c>
      <c r="CA27" s="502">
        <v>77</v>
      </c>
      <c r="CB27" s="503">
        <v>78</v>
      </c>
      <c r="CC27" s="503">
        <v>79</v>
      </c>
      <c r="CD27" s="502">
        <v>80</v>
      </c>
      <c r="CE27" s="503">
        <v>81</v>
      </c>
      <c r="CF27" s="503">
        <v>82</v>
      </c>
      <c r="CG27" s="502">
        <v>83</v>
      </c>
      <c r="CH27" s="503">
        <v>84</v>
      </c>
      <c r="CI27" s="503">
        <v>85</v>
      </c>
      <c r="CJ27" s="502">
        <v>86</v>
      </c>
      <c r="CK27" s="503">
        <v>87</v>
      </c>
      <c r="CL27" s="503">
        <v>88</v>
      </c>
      <c r="CM27" s="502">
        <v>89</v>
      </c>
      <c r="CN27" s="503">
        <v>90</v>
      </c>
      <c r="CO27" s="503">
        <v>91</v>
      </c>
      <c r="CP27" s="502">
        <v>92</v>
      </c>
      <c r="CQ27" s="503">
        <v>93</v>
      </c>
      <c r="CR27" s="503">
        <v>94</v>
      </c>
      <c r="CS27" s="502">
        <v>95</v>
      </c>
      <c r="CT27" s="503">
        <v>96</v>
      </c>
      <c r="CU27" s="503">
        <v>97</v>
      </c>
      <c r="CV27" s="502">
        <v>98</v>
      </c>
      <c r="CW27" s="503">
        <v>99</v>
      </c>
      <c r="CX27" s="503">
        <v>100</v>
      </c>
    </row>
    <row r="28" spans="1:102" ht="15" thickBot="1" x14ac:dyDescent="0.4">
      <c r="B28" s="496" t="s">
        <v>241</v>
      </c>
      <c r="C28" s="514" cm="1">
        <f t="array" ref="C28:CX28">+TRANSPOSE('11. Total_over år '!F7:F106)</f>
        <v>0</v>
      </c>
      <c r="D28" s="514">
        <v>0</v>
      </c>
      <c r="E28" s="514">
        <v>0</v>
      </c>
      <c r="F28" s="514">
        <v>0</v>
      </c>
      <c r="G28" s="514">
        <v>0</v>
      </c>
      <c r="H28" s="514">
        <v>0</v>
      </c>
      <c r="I28" s="514">
        <v>0</v>
      </c>
      <c r="J28" s="514">
        <v>0</v>
      </c>
      <c r="K28" s="514">
        <v>0</v>
      </c>
      <c r="L28" s="514">
        <v>0</v>
      </c>
      <c r="M28" s="514">
        <v>0</v>
      </c>
      <c r="N28" s="514">
        <v>0</v>
      </c>
      <c r="O28" s="514">
        <v>0</v>
      </c>
      <c r="P28" s="514">
        <v>0</v>
      </c>
      <c r="Q28" s="514">
        <v>0</v>
      </c>
      <c r="R28" s="514">
        <v>0</v>
      </c>
      <c r="S28" s="514">
        <v>0</v>
      </c>
      <c r="T28" s="514">
        <v>0</v>
      </c>
      <c r="U28" s="514">
        <v>0</v>
      </c>
      <c r="V28" s="514">
        <v>0</v>
      </c>
      <c r="W28" s="514">
        <v>0</v>
      </c>
      <c r="X28" s="514">
        <v>0</v>
      </c>
      <c r="Y28" s="514">
        <v>0</v>
      </c>
      <c r="Z28" s="514">
        <v>0</v>
      </c>
      <c r="AA28" s="514">
        <v>0</v>
      </c>
      <c r="AB28" s="514">
        <v>0</v>
      </c>
      <c r="AC28" s="514">
        <v>0</v>
      </c>
      <c r="AD28" s="514">
        <v>0</v>
      </c>
      <c r="AE28" s="514">
        <v>0</v>
      </c>
      <c r="AF28" s="514">
        <v>0</v>
      </c>
      <c r="AG28" s="514">
        <v>0</v>
      </c>
      <c r="AH28" s="514">
        <v>0</v>
      </c>
      <c r="AI28" s="514">
        <v>0</v>
      </c>
      <c r="AJ28" s="514">
        <v>0</v>
      </c>
      <c r="AK28" s="514">
        <v>0</v>
      </c>
      <c r="AL28" s="514">
        <v>0</v>
      </c>
      <c r="AM28" s="514">
        <v>0</v>
      </c>
      <c r="AN28" s="514">
        <v>0</v>
      </c>
      <c r="AO28" s="514">
        <v>0</v>
      </c>
      <c r="AP28" s="514">
        <v>0</v>
      </c>
      <c r="AQ28" s="514">
        <v>0</v>
      </c>
      <c r="AR28" s="514">
        <v>0</v>
      </c>
      <c r="AS28" s="514">
        <v>0</v>
      </c>
      <c r="AT28" s="514">
        <v>0</v>
      </c>
      <c r="AU28" s="514">
        <v>0</v>
      </c>
      <c r="AV28" s="514">
        <v>0</v>
      </c>
      <c r="AW28" s="514">
        <v>0</v>
      </c>
      <c r="AX28" s="514">
        <v>0</v>
      </c>
      <c r="AY28" s="514">
        <v>0</v>
      </c>
      <c r="AZ28" s="514">
        <v>0</v>
      </c>
      <c r="BA28" s="514">
        <v>0</v>
      </c>
      <c r="BB28" s="514">
        <v>0</v>
      </c>
      <c r="BC28" s="514">
        <v>0</v>
      </c>
      <c r="BD28" s="514">
        <v>0</v>
      </c>
      <c r="BE28" s="514">
        <v>0</v>
      </c>
      <c r="BF28" s="514">
        <v>0</v>
      </c>
      <c r="BG28" s="514">
        <v>0</v>
      </c>
      <c r="BH28" s="514">
        <v>0</v>
      </c>
      <c r="BI28" s="514">
        <v>0</v>
      </c>
      <c r="BJ28" s="514">
        <v>0</v>
      </c>
      <c r="BK28" s="514">
        <v>0</v>
      </c>
      <c r="BL28" s="514">
        <v>0</v>
      </c>
      <c r="BM28" s="514">
        <v>0</v>
      </c>
      <c r="BN28" s="514">
        <v>0</v>
      </c>
      <c r="BO28" s="514">
        <v>0</v>
      </c>
      <c r="BP28" s="514">
        <v>0</v>
      </c>
      <c r="BQ28" s="514">
        <v>0</v>
      </c>
      <c r="BR28" s="514">
        <v>0</v>
      </c>
      <c r="BS28" s="514">
        <v>0</v>
      </c>
      <c r="BT28" s="514">
        <v>0</v>
      </c>
      <c r="BU28" s="514">
        <v>0</v>
      </c>
      <c r="BV28" s="514">
        <v>0</v>
      </c>
      <c r="BW28" s="514">
        <v>0</v>
      </c>
      <c r="BX28" s="514">
        <v>0</v>
      </c>
      <c r="BY28" s="514">
        <v>0</v>
      </c>
      <c r="BZ28" s="514">
        <v>0</v>
      </c>
      <c r="CA28" s="514">
        <v>0</v>
      </c>
      <c r="CB28" s="514">
        <v>0</v>
      </c>
      <c r="CC28" s="514">
        <v>0</v>
      </c>
      <c r="CD28" s="514">
        <v>0</v>
      </c>
      <c r="CE28" s="514">
        <v>0</v>
      </c>
      <c r="CF28" s="514">
        <v>0</v>
      </c>
      <c r="CG28" s="514">
        <v>0</v>
      </c>
      <c r="CH28" s="514">
        <v>0</v>
      </c>
      <c r="CI28" s="514">
        <v>0</v>
      </c>
      <c r="CJ28" s="514">
        <v>0</v>
      </c>
      <c r="CK28" s="514">
        <v>0</v>
      </c>
      <c r="CL28" s="514">
        <v>0</v>
      </c>
      <c r="CM28" s="514">
        <v>0</v>
      </c>
      <c r="CN28" s="514">
        <v>0</v>
      </c>
      <c r="CO28" s="514">
        <v>0</v>
      </c>
      <c r="CP28" s="514">
        <v>0</v>
      </c>
      <c r="CQ28" s="514">
        <v>0</v>
      </c>
      <c r="CR28" s="514">
        <v>0</v>
      </c>
      <c r="CS28" s="514">
        <v>0</v>
      </c>
      <c r="CT28" s="514">
        <v>0</v>
      </c>
      <c r="CU28" s="514">
        <v>0</v>
      </c>
      <c r="CV28" s="514">
        <v>0</v>
      </c>
      <c r="CW28" s="514">
        <v>0</v>
      </c>
      <c r="CX28" s="514">
        <v>0</v>
      </c>
    </row>
    <row r="29" spans="1:102" ht="15" thickBot="1" x14ac:dyDescent="0.4">
      <c r="B29" s="496" t="s">
        <v>242</v>
      </c>
      <c r="C29" s="514" cm="1">
        <f t="array" ref="C29:CX29">+TRANSPOSE('11. Total_over år '!G7:G106)</f>
        <v>0</v>
      </c>
      <c r="D29" s="514">
        <v>0</v>
      </c>
      <c r="E29" s="514">
        <v>0</v>
      </c>
      <c r="F29" s="514">
        <v>0</v>
      </c>
      <c r="G29" s="514">
        <v>0</v>
      </c>
      <c r="H29" s="514">
        <v>0</v>
      </c>
      <c r="I29" s="514">
        <v>0</v>
      </c>
      <c r="J29" s="514">
        <v>0</v>
      </c>
      <c r="K29" s="514">
        <v>0</v>
      </c>
      <c r="L29" s="514">
        <v>0</v>
      </c>
      <c r="M29" s="514">
        <v>0</v>
      </c>
      <c r="N29" s="514">
        <v>0</v>
      </c>
      <c r="O29" s="514">
        <v>0</v>
      </c>
      <c r="P29" s="514">
        <v>0</v>
      </c>
      <c r="Q29" s="514">
        <v>0</v>
      </c>
      <c r="R29" s="514">
        <v>0</v>
      </c>
      <c r="S29" s="514">
        <v>0</v>
      </c>
      <c r="T29" s="514">
        <v>0</v>
      </c>
      <c r="U29" s="514">
        <v>0</v>
      </c>
      <c r="V29" s="514">
        <v>0</v>
      </c>
      <c r="W29" s="514">
        <v>0</v>
      </c>
      <c r="X29" s="514">
        <v>0</v>
      </c>
      <c r="Y29" s="514">
        <v>0</v>
      </c>
      <c r="Z29" s="514">
        <v>0</v>
      </c>
      <c r="AA29" s="514">
        <v>0</v>
      </c>
      <c r="AB29" s="514">
        <v>0</v>
      </c>
      <c r="AC29" s="514">
        <v>0</v>
      </c>
      <c r="AD29" s="514">
        <v>0</v>
      </c>
      <c r="AE29" s="514">
        <v>0</v>
      </c>
      <c r="AF29" s="514">
        <v>0</v>
      </c>
      <c r="AG29" s="514">
        <v>0</v>
      </c>
      <c r="AH29" s="514">
        <v>0</v>
      </c>
      <c r="AI29" s="514">
        <v>0</v>
      </c>
      <c r="AJ29" s="514">
        <v>0</v>
      </c>
      <c r="AK29" s="514">
        <v>0</v>
      </c>
      <c r="AL29" s="514">
        <v>0</v>
      </c>
      <c r="AM29" s="514">
        <v>0</v>
      </c>
      <c r="AN29" s="514">
        <v>0</v>
      </c>
      <c r="AO29" s="514">
        <v>0</v>
      </c>
      <c r="AP29" s="514">
        <v>0</v>
      </c>
      <c r="AQ29" s="514">
        <v>0</v>
      </c>
      <c r="AR29" s="514">
        <v>0</v>
      </c>
      <c r="AS29" s="514">
        <v>0</v>
      </c>
      <c r="AT29" s="514">
        <v>0</v>
      </c>
      <c r="AU29" s="514">
        <v>0</v>
      </c>
      <c r="AV29" s="514">
        <v>0</v>
      </c>
      <c r="AW29" s="514">
        <v>0</v>
      </c>
      <c r="AX29" s="514">
        <v>0</v>
      </c>
      <c r="AY29" s="514">
        <v>0</v>
      </c>
      <c r="AZ29" s="514">
        <v>0</v>
      </c>
      <c r="BA29" s="514">
        <v>0</v>
      </c>
      <c r="BB29" s="514">
        <v>0</v>
      </c>
      <c r="BC29" s="514">
        <v>0</v>
      </c>
      <c r="BD29" s="514">
        <v>0</v>
      </c>
      <c r="BE29" s="514">
        <v>0</v>
      </c>
      <c r="BF29" s="514">
        <v>0</v>
      </c>
      <c r="BG29" s="514">
        <v>0</v>
      </c>
      <c r="BH29" s="514">
        <v>0</v>
      </c>
      <c r="BI29" s="514">
        <v>0</v>
      </c>
      <c r="BJ29" s="514">
        <v>0</v>
      </c>
      <c r="BK29" s="514">
        <v>0</v>
      </c>
      <c r="BL29" s="514">
        <v>0</v>
      </c>
      <c r="BM29" s="514">
        <v>0</v>
      </c>
      <c r="BN29" s="514">
        <v>0</v>
      </c>
      <c r="BO29" s="514">
        <v>0</v>
      </c>
      <c r="BP29" s="514">
        <v>0</v>
      </c>
      <c r="BQ29" s="514">
        <v>0</v>
      </c>
      <c r="BR29" s="514">
        <v>0</v>
      </c>
      <c r="BS29" s="514">
        <v>0</v>
      </c>
      <c r="BT29" s="514">
        <v>0</v>
      </c>
      <c r="BU29" s="514">
        <v>0</v>
      </c>
      <c r="BV29" s="514">
        <v>0</v>
      </c>
      <c r="BW29" s="514">
        <v>0</v>
      </c>
      <c r="BX29" s="514">
        <v>0</v>
      </c>
      <c r="BY29" s="514">
        <v>0</v>
      </c>
      <c r="BZ29" s="514">
        <v>0</v>
      </c>
      <c r="CA29" s="514">
        <v>0</v>
      </c>
      <c r="CB29" s="514">
        <v>0</v>
      </c>
      <c r="CC29" s="514">
        <v>0</v>
      </c>
      <c r="CD29" s="514">
        <v>0</v>
      </c>
      <c r="CE29" s="514">
        <v>0</v>
      </c>
      <c r="CF29" s="514">
        <v>0</v>
      </c>
      <c r="CG29" s="514">
        <v>0</v>
      </c>
      <c r="CH29" s="514">
        <v>0</v>
      </c>
      <c r="CI29" s="514">
        <v>0</v>
      </c>
      <c r="CJ29" s="514">
        <v>0</v>
      </c>
      <c r="CK29" s="514">
        <v>0</v>
      </c>
      <c r="CL29" s="514">
        <v>0</v>
      </c>
      <c r="CM29" s="514">
        <v>0</v>
      </c>
      <c r="CN29" s="514">
        <v>0</v>
      </c>
      <c r="CO29" s="514">
        <v>0</v>
      </c>
      <c r="CP29" s="514">
        <v>0</v>
      </c>
      <c r="CQ29" s="514">
        <v>0</v>
      </c>
      <c r="CR29" s="514">
        <v>0</v>
      </c>
      <c r="CS29" s="514">
        <v>0</v>
      </c>
      <c r="CT29" s="514">
        <v>0</v>
      </c>
      <c r="CU29" s="514">
        <v>0</v>
      </c>
      <c r="CV29" s="514">
        <v>0</v>
      </c>
      <c r="CW29" s="514">
        <v>0</v>
      </c>
      <c r="CX29" s="514">
        <v>0</v>
      </c>
    </row>
    <row r="30" spans="1:102" ht="15" thickBot="1" x14ac:dyDescent="0.4">
      <c r="B30" s="496" t="s">
        <v>244</v>
      </c>
      <c r="C30" s="493" cm="1">
        <f t="array" ref="C30:CX30">+TRANSPOSE('11. Total_over år '!I7:I106)</f>
        <v>0</v>
      </c>
      <c r="D30" s="493">
        <v>0</v>
      </c>
      <c r="E30" s="493">
        <v>0</v>
      </c>
      <c r="F30" s="493">
        <v>0</v>
      </c>
      <c r="G30" s="493">
        <v>0</v>
      </c>
      <c r="H30" s="493">
        <v>0</v>
      </c>
      <c r="I30" s="493">
        <v>0</v>
      </c>
      <c r="J30" s="493">
        <v>0</v>
      </c>
      <c r="K30" s="493">
        <v>0</v>
      </c>
      <c r="L30" s="493">
        <v>0</v>
      </c>
      <c r="M30" s="493">
        <v>0</v>
      </c>
      <c r="N30" s="493">
        <v>0</v>
      </c>
      <c r="O30" s="493">
        <v>0</v>
      </c>
      <c r="P30" s="493">
        <v>0</v>
      </c>
      <c r="Q30" s="493">
        <v>0</v>
      </c>
      <c r="R30" s="493">
        <v>0</v>
      </c>
      <c r="S30" s="493">
        <v>0</v>
      </c>
      <c r="T30" s="493">
        <v>0</v>
      </c>
      <c r="U30" s="493">
        <v>0</v>
      </c>
      <c r="V30" s="493">
        <v>0</v>
      </c>
      <c r="W30" s="493">
        <v>0</v>
      </c>
      <c r="X30" s="493">
        <v>0</v>
      </c>
      <c r="Y30" s="493">
        <v>0</v>
      </c>
      <c r="Z30" s="493">
        <v>0</v>
      </c>
      <c r="AA30" s="493">
        <v>0</v>
      </c>
      <c r="AB30" s="493">
        <v>0</v>
      </c>
      <c r="AC30" s="493">
        <v>0</v>
      </c>
      <c r="AD30" s="493">
        <v>0</v>
      </c>
      <c r="AE30" s="493">
        <v>0</v>
      </c>
      <c r="AF30" s="493">
        <v>0</v>
      </c>
      <c r="AG30" s="493">
        <v>0</v>
      </c>
      <c r="AH30" s="493">
        <v>0</v>
      </c>
      <c r="AI30" s="493">
        <v>0</v>
      </c>
      <c r="AJ30" s="493">
        <v>0</v>
      </c>
      <c r="AK30" s="493">
        <v>0</v>
      </c>
      <c r="AL30" s="493">
        <v>0</v>
      </c>
      <c r="AM30" s="493">
        <v>0</v>
      </c>
      <c r="AN30" s="493">
        <v>0</v>
      </c>
      <c r="AO30" s="493">
        <v>0</v>
      </c>
      <c r="AP30" s="493">
        <v>0</v>
      </c>
      <c r="AQ30" s="493">
        <v>0</v>
      </c>
      <c r="AR30" s="493">
        <v>0</v>
      </c>
      <c r="AS30" s="493">
        <v>0</v>
      </c>
      <c r="AT30" s="493">
        <v>0</v>
      </c>
      <c r="AU30" s="493">
        <v>0</v>
      </c>
      <c r="AV30" s="493">
        <v>0</v>
      </c>
      <c r="AW30" s="493">
        <v>0</v>
      </c>
      <c r="AX30" s="493">
        <v>0</v>
      </c>
      <c r="AY30" s="493">
        <v>0</v>
      </c>
      <c r="AZ30" s="493">
        <v>0</v>
      </c>
      <c r="BA30" s="493">
        <v>0</v>
      </c>
      <c r="BB30" s="493">
        <v>0</v>
      </c>
      <c r="BC30" s="493">
        <v>0</v>
      </c>
      <c r="BD30" s="493">
        <v>0</v>
      </c>
      <c r="BE30" s="493">
        <v>0</v>
      </c>
      <c r="BF30" s="493">
        <v>0</v>
      </c>
      <c r="BG30" s="493">
        <v>0</v>
      </c>
      <c r="BH30" s="493">
        <v>0</v>
      </c>
      <c r="BI30" s="493">
        <v>0</v>
      </c>
      <c r="BJ30" s="493">
        <v>0</v>
      </c>
      <c r="BK30" s="493">
        <v>0</v>
      </c>
      <c r="BL30" s="493">
        <v>0</v>
      </c>
      <c r="BM30" s="493">
        <v>0</v>
      </c>
      <c r="BN30" s="493">
        <v>0</v>
      </c>
      <c r="BO30" s="493">
        <v>0</v>
      </c>
      <c r="BP30" s="493">
        <v>0</v>
      </c>
      <c r="BQ30" s="493">
        <v>0</v>
      </c>
      <c r="BR30" s="493">
        <v>0</v>
      </c>
      <c r="BS30" s="493">
        <v>0</v>
      </c>
      <c r="BT30" s="493">
        <v>0</v>
      </c>
      <c r="BU30" s="493">
        <v>0</v>
      </c>
      <c r="BV30" s="493">
        <v>0</v>
      </c>
      <c r="BW30" s="493">
        <v>0</v>
      </c>
      <c r="BX30" s="493">
        <v>0</v>
      </c>
      <c r="BY30" s="493">
        <v>0</v>
      </c>
      <c r="BZ30" s="493">
        <v>0</v>
      </c>
      <c r="CA30" s="493">
        <v>0</v>
      </c>
      <c r="CB30" s="493">
        <v>0</v>
      </c>
      <c r="CC30" s="493">
        <v>0</v>
      </c>
      <c r="CD30" s="493">
        <v>0</v>
      </c>
      <c r="CE30" s="493">
        <v>0</v>
      </c>
      <c r="CF30" s="493">
        <v>0</v>
      </c>
      <c r="CG30" s="493">
        <v>0</v>
      </c>
      <c r="CH30" s="493">
        <v>0</v>
      </c>
      <c r="CI30" s="493">
        <v>0</v>
      </c>
      <c r="CJ30" s="493">
        <v>0</v>
      </c>
      <c r="CK30" s="493">
        <v>0</v>
      </c>
      <c r="CL30" s="493">
        <v>0</v>
      </c>
      <c r="CM30" s="493">
        <v>0</v>
      </c>
      <c r="CN30" s="493">
        <v>0</v>
      </c>
      <c r="CO30" s="493">
        <v>0</v>
      </c>
      <c r="CP30" s="493">
        <v>0</v>
      </c>
      <c r="CQ30" s="493">
        <v>0</v>
      </c>
      <c r="CR30" s="493">
        <v>0</v>
      </c>
      <c r="CS30" s="493">
        <v>0</v>
      </c>
      <c r="CT30" s="493">
        <v>0</v>
      </c>
      <c r="CU30" s="493">
        <v>0</v>
      </c>
      <c r="CV30" s="493">
        <v>0</v>
      </c>
      <c r="CW30" s="493">
        <v>0</v>
      </c>
      <c r="CX30" s="493">
        <v>0</v>
      </c>
    </row>
    <row r="31" spans="1:102" ht="15" thickBot="1" x14ac:dyDescent="0.4">
      <c r="B31" s="496" t="s">
        <v>243</v>
      </c>
      <c r="C31" s="515" cm="1">
        <f t="array" ref="C31:CX31">+TRANSPOSE('11. Total_over år '!J7:J106)</f>
        <v>0</v>
      </c>
      <c r="D31" s="515">
        <v>0</v>
      </c>
      <c r="E31" s="515">
        <v>0</v>
      </c>
      <c r="F31" s="515">
        <v>0</v>
      </c>
      <c r="G31" s="515">
        <v>0</v>
      </c>
      <c r="H31" s="515">
        <v>0</v>
      </c>
      <c r="I31" s="515">
        <v>0</v>
      </c>
      <c r="J31" s="515">
        <v>0</v>
      </c>
      <c r="K31" s="515">
        <v>0</v>
      </c>
      <c r="L31" s="515">
        <v>0</v>
      </c>
      <c r="M31" s="515">
        <v>0</v>
      </c>
      <c r="N31" s="515">
        <v>0</v>
      </c>
      <c r="O31" s="515">
        <v>0</v>
      </c>
      <c r="P31" s="515">
        <v>0</v>
      </c>
      <c r="Q31" s="515">
        <v>0</v>
      </c>
      <c r="R31" s="515">
        <v>0</v>
      </c>
      <c r="S31" s="515">
        <v>0</v>
      </c>
      <c r="T31" s="515">
        <v>0</v>
      </c>
      <c r="U31" s="515">
        <v>0</v>
      </c>
      <c r="V31" s="515">
        <v>0</v>
      </c>
      <c r="W31" s="515">
        <v>0</v>
      </c>
      <c r="X31" s="515">
        <v>0</v>
      </c>
      <c r="Y31" s="515">
        <v>0</v>
      </c>
      <c r="Z31" s="515">
        <v>0</v>
      </c>
      <c r="AA31" s="515">
        <v>0</v>
      </c>
      <c r="AB31" s="515">
        <v>0</v>
      </c>
      <c r="AC31" s="515">
        <v>0</v>
      </c>
      <c r="AD31" s="515">
        <v>0</v>
      </c>
      <c r="AE31" s="515">
        <v>0</v>
      </c>
      <c r="AF31" s="515">
        <v>0</v>
      </c>
      <c r="AG31" s="515">
        <v>0</v>
      </c>
      <c r="AH31" s="515">
        <v>0</v>
      </c>
      <c r="AI31" s="515">
        <v>0</v>
      </c>
      <c r="AJ31" s="515">
        <v>0</v>
      </c>
      <c r="AK31" s="515">
        <v>0</v>
      </c>
      <c r="AL31" s="515">
        <v>0</v>
      </c>
      <c r="AM31" s="515">
        <v>0</v>
      </c>
      <c r="AN31" s="515">
        <v>0</v>
      </c>
      <c r="AO31" s="515">
        <v>0</v>
      </c>
      <c r="AP31" s="515">
        <v>0</v>
      </c>
      <c r="AQ31" s="515">
        <v>0</v>
      </c>
      <c r="AR31" s="515">
        <v>0</v>
      </c>
      <c r="AS31" s="515">
        <v>0</v>
      </c>
      <c r="AT31" s="515">
        <v>0</v>
      </c>
      <c r="AU31" s="515">
        <v>0</v>
      </c>
      <c r="AV31" s="515">
        <v>0</v>
      </c>
      <c r="AW31" s="515">
        <v>0</v>
      </c>
      <c r="AX31" s="515">
        <v>0</v>
      </c>
      <c r="AY31" s="515">
        <v>0</v>
      </c>
      <c r="AZ31" s="515">
        <v>0</v>
      </c>
      <c r="BA31" s="515">
        <v>0</v>
      </c>
      <c r="BB31" s="515">
        <v>0</v>
      </c>
      <c r="BC31" s="515">
        <v>0</v>
      </c>
      <c r="BD31" s="515">
        <v>0</v>
      </c>
      <c r="BE31" s="515">
        <v>0</v>
      </c>
      <c r="BF31" s="515">
        <v>0</v>
      </c>
      <c r="BG31" s="515">
        <v>0</v>
      </c>
      <c r="BH31" s="515">
        <v>0</v>
      </c>
      <c r="BI31" s="515">
        <v>0</v>
      </c>
      <c r="BJ31" s="515">
        <v>0</v>
      </c>
      <c r="BK31" s="515">
        <v>0</v>
      </c>
      <c r="BL31" s="515">
        <v>0</v>
      </c>
      <c r="BM31" s="515">
        <v>0</v>
      </c>
      <c r="BN31" s="515">
        <v>0</v>
      </c>
      <c r="BO31" s="515">
        <v>0</v>
      </c>
      <c r="BP31" s="515">
        <v>0</v>
      </c>
      <c r="BQ31" s="515">
        <v>0</v>
      </c>
      <c r="BR31" s="515">
        <v>0</v>
      </c>
      <c r="BS31" s="515">
        <v>0</v>
      </c>
      <c r="BT31" s="515">
        <v>0</v>
      </c>
      <c r="BU31" s="515">
        <v>0</v>
      </c>
      <c r="BV31" s="515">
        <v>0</v>
      </c>
      <c r="BW31" s="515">
        <v>0</v>
      </c>
      <c r="BX31" s="515">
        <v>0</v>
      </c>
      <c r="BY31" s="515">
        <v>0</v>
      </c>
      <c r="BZ31" s="515">
        <v>0</v>
      </c>
      <c r="CA31" s="515">
        <v>0</v>
      </c>
      <c r="CB31" s="515">
        <v>0</v>
      </c>
      <c r="CC31" s="515">
        <v>0</v>
      </c>
      <c r="CD31" s="515">
        <v>0</v>
      </c>
      <c r="CE31" s="515">
        <v>0</v>
      </c>
      <c r="CF31" s="515">
        <v>0</v>
      </c>
      <c r="CG31" s="515">
        <v>0</v>
      </c>
      <c r="CH31" s="515">
        <v>0</v>
      </c>
      <c r="CI31" s="515">
        <v>0</v>
      </c>
      <c r="CJ31" s="515">
        <v>0</v>
      </c>
      <c r="CK31" s="515">
        <v>0</v>
      </c>
      <c r="CL31" s="515">
        <v>0</v>
      </c>
      <c r="CM31" s="515">
        <v>0</v>
      </c>
      <c r="CN31" s="515">
        <v>0</v>
      </c>
      <c r="CO31" s="515">
        <v>0</v>
      </c>
      <c r="CP31" s="515">
        <v>0</v>
      </c>
      <c r="CQ31" s="515">
        <v>0</v>
      </c>
      <c r="CR31" s="515">
        <v>0</v>
      </c>
      <c r="CS31" s="515">
        <v>0</v>
      </c>
      <c r="CT31" s="515">
        <v>0</v>
      </c>
      <c r="CU31" s="515">
        <v>0</v>
      </c>
      <c r="CV31" s="515">
        <v>0</v>
      </c>
      <c r="CW31" s="515">
        <v>0</v>
      </c>
      <c r="CX31" s="515">
        <v>0</v>
      </c>
    </row>
    <row r="32" spans="1:102" ht="15" thickBot="1" x14ac:dyDescent="0.4">
      <c r="B32" s="496" t="s">
        <v>323</v>
      </c>
      <c r="C32" s="515" cm="1">
        <f t="array" ref="C32:CX32">+TRANSPOSE('11. Total_over år '!L7:L106)</f>
        <v>0</v>
      </c>
      <c r="D32" s="515">
        <v>0</v>
      </c>
      <c r="E32" s="515">
        <v>0</v>
      </c>
      <c r="F32" s="515">
        <v>0</v>
      </c>
      <c r="G32" s="515">
        <v>0</v>
      </c>
      <c r="H32" s="515">
        <v>0</v>
      </c>
      <c r="I32" s="515">
        <v>0</v>
      </c>
      <c r="J32" s="515">
        <v>0</v>
      </c>
      <c r="K32" s="515">
        <v>0</v>
      </c>
      <c r="L32" s="515">
        <v>0</v>
      </c>
      <c r="M32" s="515">
        <v>0</v>
      </c>
      <c r="N32" s="515">
        <v>0</v>
      </c>
      <c r="O32" s="515">
        <v>0</v>
      </c>
      <c r="P32" s="515">
        <v>0</v>
      </c>
      <c r="Q32" s="515">
        <v>0</v>
      </c>
      <c r="R32" s="515">
        <v>0</v>
      </c>
      <c r="S32" s="515">
        <v>0</v>
      </c>
      <c r="T32" s="515">
        <v>0</v>
      </c>
      <c r="U32" s="515">
        <v>0</v>
      </c>
      <c r="V32" s="515">
        <v>0</v>
      </c>
      <c r="W32" s="515">
        <v>0</v>
      </c>
      <c r="X32" s="515">
        <v>0</v>
      </c>
      <c r="Y32" s="515">
        <v>0</v>
      </c>
      <c r="Z32" s="515">
        <v>0</v>
      </c>
      <c r="AA32" s="515">
        <v>0</v>
      </c>
      <c r="AB32" s="515">
        <v>0</v>
      </c>
      <c r="AC32" s="515">
        <v>0</v>
      </c>
      <c r="AD32" s="515">
        <v>0</v>
      </c>
      <c r="AE32" s="515">
        <v>0</v>
      </c>
      <c r="AF32" s="515">
        <v>0</v>
      </c>
      <c r="AG32" s="515">
        <v>0</v>
      </c>
      <c r="AH32" s="515">
        <v>0</v>
      </c>
      <c r="AI32" s="515">
        <v>0</v>
      </c>
      <c r="AJ32" s="515">
        <v>0</v>
      </c>
      <c r="AK32" s="515">
        <v>0</v>
      </c>
      <c r="AL32" s="515">
        <v>0</v>
      </c>
      <c r="AM32" s="515">
        <v>0</v>
      </c>
      <c r="AN32" s="515">
        <v>0</v>
      </c>
      <c r="AO32" s="515">
        <v>0</v>
      </c>
      <c r="AP32" s="515">
        <v>0</v>
      </c>
      <c r="AQ32" s="515">
        <v>0</v>
      </c>
      <c r="AR32" s="515">
        <v>0</v>
      </c>
      <c r="AS32" s="515">
        <v>0</v>
      </c>
      <c r="AT32" s="515">
        <v>0</v>
      </c>
      <c r="AU32" s="515">
        <v>0</v>
      </c>
      <c r="AV32" s="515">
        <v>0</v>
      </c>
      <c r="AW32" s="515">
        <v>0</v>
      </c>
      <c r="AX32" s="515">
        <v>0</v>
      </c>
      <c r="AY32" s="515">
        <v>0</v>
      </c>
      <c r="AZ32" s="515">
        <v>0</v>
      </c>
      <c r="BA32" s="515">
        <v>0</v>
      </c>
      <c r="BB32" s="515">
        <v>0</v>
      </c>
      <c r="BC32" s="515">
        <v>0</v>
      </c>
      <c r="BD32" s="515">
        <v>0</v>
      </c>
      <c r="BE32" s="515">
        <v>0</v>
      </c>
      <c r="BF32" s="515">
        <v>0</v>
      </c>
      <c r="BG32" s="515">
        <v>0</v>
      </c>
      <c r="BH32" s="515">
        <v>0</v>
      </c>
      <c r="BI32" s="515">
        <v>0</v>
      </c>
      <c r="BJ32" s="515">
        <v>0</v>
      </c>
      <c r="BK32" s="515">
        <v>0</v>
      </c>
      <c r="BL32" s="515">
        <v>0</v>
      </c>
      <c r="BM32" s="515">
        <v>0</v>
      </c>
      <c r="BN32" s="515">
        <v>0</v>
      </c>
      <c r="BO32" s="515">
        <v>0</v>
      </c>
      <c r="BP32" s="515">
        <v>0</v>
      </c>
      <c r="BQ32" s="515">
        <v>0</v>
      </c>
      <c r="BR32" s="515">
        <v>0</v>
      </c>
      <c r="BS32" s="515">
        <v>0</v>
      </c>
      <c r="BT32" s="515">
        <v>0</v>
      </c>
      <c r="BU32" s="515">
        <v>0</v>
      </c>
      <c r="BV32" s="515">
        <v>0</v>
      </c>
      <c r="BW32" s="515">
        <v>0</v>
      </c>
      <c r="BX32" s="515">
        <v>0</v>
      </c>
      <c r="BY32" s="515">
        <v>0</v>
      </c>
      <c r="BZ32" s="515">
        <v>0</v>
      </c>
      <c r="CA32" s="515">
        <v>0</v>
      </c>
      <c r="CB32" s="515">
        <v>0</v>
      </c>
      <c r="CC32" s="515">
        <v>0</v>
      </c>
      <c r="CD32" s="515">
        <v>0</v>
      </c>
      <c r="CE32" s="515">
        <v>0</v>
      </c>
      <c r="CF32" s="515">
        <v>0</v>
      </c>
      <c r="CG32" s="515">
        <v>0</v>
      </c>
      <c r="CH32" s="515">
        <v>0</v>
      </c>
      <c r="CI32" s="515">
        <v>0</v>
      </c>
      <c r="CJ32" s="515">
        <v>0</v>
      </c>
      <c r="CK32" s="515">
        <v>0</v>
      </c>
      <c r="CL32" s="515">
        <v>0</v>
      </c>
      <c r="CM32" s="515">
        <v>0</v>
      </c>
      <c r="CN32" s="515">
        <v>0</v>
      </c>
      <c r="CO32" s="515">
        <v>0</v>
      </c>
      <c r="CP32" s="515">
        <v>0</v>
      </c>
      <c r="CQ32" s="515">
        <v>0</v>
      </c>
      <c r="CR32" s="515">
        <v>0</v>
      </c>
      <c r="CS32" s="515">
        <v>0</v>
      </c>
      <c r="CT32" s="515">
        <v>0</v>
      </c>
      <c r="CU32" s="515">
        <v>0</v>
      </c>
      <c r="CV32" s="515">
        <v>0</v>
      </c>
      <c r="CW32" s="515">
        <v>0</v>
      </c>
      <c r="CX32" s="515">
        <v>0</v>
      </c>
    </row>
    <row r="33" spans="1:102" x14ac:dyDescent="0.35">
      <c r="B33" s="496" t="s">
        <v>245</v>
      </c>
      <c r="C33" s="515" cm="1">
        <f t="array" ref="C33:CX33">+TRANSPOSE('11. Total_over år '!M7:M106)</f>
        <v>0</v>
      </c>
      <c r="D33" s="515">
        <v>0</v>
      </c>
      <c r="E33" s="515">
        <v>0</v>
      </c>
      <c r="F33" s="515">
        <v>0</v>
      </c>
      <c r="G33" s="515">
        <v>0</v>
      </c>
      <c r="H33" s="515">
        <v>0</v>
      </c>
      <c r="I33" s="515">
        <v>0</v>
      </c>
      <c r="J33" s="515">
        <v>0</v>
      </c>
      <c r="K33" s="515">
        <v>0</v>
      </c>
      <c r="L33" s="515">
        <v>0</v>
      </c>
      <c r="M33" s="515">
        <v>0</v>
      </c>
      <c r="N33" s="515">
        <v>0</v>
      </c>
      <c r="O33" s="515">
        <v>0</v>
      </c>
      <c r="P33" s="515">
        <v>0</v>
      </c>
      <c r="Q33" s="515">
        <v>0</v>
      </c>
      <c r="R33" s="515">
        <v>0</v>
      </c>
      <c r="S33" s="515">
        <v>0</v>
      </c>
      <c r="T33" s="515">
        <v>0</v>
      </c>
      <c r="U33" s="515">
        <v>0</v>
      </c>
      <c r="V33" s="515">
        <v>0</v>
      </c>
      <c r="W33" s="515">
        <v>0</v>
      </c>
      <c r="X33" s="515">
        <v>0</v>
      </c>
      <c r="Y33" s="515">
        <v>0</v>
      </c>
      <c r="Z33" s="515">
        <v>0</v>
      </c>
      <c r="AA33" s="515">
        <v>0</v>
      </c>
      <c r="AB33" s="515">
        <v>0</v>
      </c>
      <c r="AC33" s="515">
        <v>0</v>
      </c>
      <c r="AD33" s="515">
        <v>0</v>
      </c>
      <c r="AE33" s="515">
        <v>0</v>
      </c>
      <c r="AF33" s="515">
        <v>0</v>
      </c>
      <c r="AG33" s="515">
        <v>0</v>
      </c>
      <c r="AH33" s="515">
        <v>0</v>
      </c>
      <c r="AI33" s="515">
        <v>0</v>
      </c>
      <c r="AJ33" s="515">
        <v>0</v>
      </c>
      <c r="AK33" s="515">
        <v>0</v>
      </c>
      <c r="AL33" s="515">
        <v>0</v>
      </c>
      <c r="AM33" s="515">
        <v>0</v>
      </c>
      <c r="AN33" s="515">
        <v>0</v>
      </c>
      <c r="AO33" s="515">
        <v>0</v>
      </c>
      <c r="AP33" s="515">
        <v>0</v>
      </c>
      <c r="AQ33" s="515">
        <v>0</v>
      </c>
      <c r="AR33" s="515">
        <v>0</v>
      </c>
      <c r="AS33" s="515">
        <v>0</v>
      </c>
      <c r="AT33" s="515">
        <v>0</v>
      </c>
      <c r="AU33" s="515">
        <v>0</v>
      </c>
      <c r="AV33" s="515">
        <v>0</v>
      </c>
      <c r="AW33" s="515">
        <v>0</v>
      </c>
      <c r="AX33" s="515">
        <v>0</v>
      </c>
      <c r="AY33" s="515">
        <v>0</v>
      </c>
      <c r="AZ33" s="515">
        <v>0</v>
      </c>
      <c r="BA33" s="515">
        <v>0</v>
      </c>
      <c r="BB33" s="515">
        <v>0</v>
      </c>
      <c r="BC33" s="515">
        <v>0</v>
      </c>
      <c r="BD33" s="515">
        <v>0</v>
      </c>
      <c r="BE33" s="515">
        <v>0</v>
      </c>
      <c r="BF33" s="515">
        <v>0</v>
      </c>
      <c r="BG33" s="515">
        <v>0</v>
      </c>
      <c r="BH33" s="515">
        <v>0</v>
      </c>
      <c r="BI33" s="515">
        <v>0</v>
      </c>
      <c r="BJ33" s="515">
        <v>0</v>
      </c>
      <c r="BK33" s="515">
        <v>0</v>
      </c>
      <c r="BL33" s="515">
        <v>0</v>
      </c>
      <c r="BM33" s="515">
        <v>0</v>
      </c>
      <c r="BN33" s="515">
        <v>0</v>
      </c>
      <c r="BO33" s="515">
        <v>0</v>
      </c>
      <c r="BP33" s="515">
        <v>0</v>
      </c>
      <c r="BQ33" s="515">
        <v>0</v>
      </c>
      <c r="BR33" s="515">
        <v>0</v>
      </c>
      <c r="BS33" s="515">
        <v>0</v>
      </c>
      <c r="BT33" s="515">
        <v>0</v>
      </c>
      <c r="BU33" s="515">
        <v>0</v>
      </c>
      <c r="BV33" s="515">
        <v>0</v>
      </c>
      <c r="BW33" s="515">
        <v>0</v>
      </c>
      <c r="BX33" s="515">
        <v>0</v>
      </c>
      <c r="BY33" s="515">
        <v>0</v>
      </c>
      <c r="BZ33" s="515">
        <v>0</v>
      </c>
      <c r="CA33" s="515">
        <v>0</v>
      </c>
      <c r="CB33" s="515">
        <v>0</v>
      </c>
      <c r="CC33" s="515">
        <v>0</v>
      </c>
      <c r="CD33" s="515">
        <v>0</v>
      </c>
      <c r="CE33" s="515">
        <v>0</v>
      </c>
      <c r="CF33" s="515">
        <v>0</v>
      </c>
      <c r="CG33" s="515">
        <v>0</v>
      </c>
      <c r="CH33" s="515">
        <v>0</v>
      </c>
      <c r="CI33" s="515">
        <v>0</v>
      </c>
      <c r="CJ33" s="515">
        <v>0</v>
      </c>
      <c r="CK33" s="515">
        <v>0</v>
      </c>
      <c r="CL33" s="515">
        <v>0</v>
      </c>
      <c r="CM33" s="515">
        <v>0</v>
      </c>
      <c r="CN33" s="515">
        <v>0</v>
      </c>
      <c r="CO33" s="515">
        <v>0</v>
      </c>
      <c r="CP33" s="515">
        <v>0</v>
      </c>
      <c r="CQ33" s="515">
        <v>0</v>
      </c>
      <c r="CR33" s="515">
        <v>0</v>
      </c>
      <c r="CS33" s="515">
        <v>0</v>
      </c>
      <c r="CT33" s="515">
        <v>0</v>
      </c>
      <c r="CU33" s="515">
        <v>0</v>
      </c>
      <c r="CV33" s="515">
        <v>0</v>
      </c>
      <c r="CW33" s="515">
        <v>0</v>
      </c>
      <c r="CX33" s="515">
        <v>0</v>
      </c>
    </row>
    <row r="34" spans="1:102" s="1" customFormat="1" ht="15" thickBot="1" x14ac:dyDescent="0.4">
      <c r="B34" s="497" t="s">
        <v>253</v>
      </c>
      <c r="C34" s="517">
        <f>+SUM(C28:C33)</f>
        <v>0</v>
      </c>
      <c r="D34" s="517">
        <f t="shared" ref="D34:BO34" si="18">+SUM(D28:D33)</f>
        <v>0</v>
      </c>
      <c r="E34" s="517">
        <f t="shared" si="18"/>
        <v>0</v>
      </c>
      <c r="F34" s="517">
        <f t="shared" si="18"/>
        <v>0</v>
      </c>
      <c r="G34" s="517">
        <f t="shared" si="18"/>
        <v>0</v>
      </c>
      <c r="H34" s="517">
        <f t="shared" si="18"/>
        <v>0</v>
      </c>
      <c r="I34" s="517">
        <f t="shared" si="18"/>
        <v>0</v>
      </c>
      <c r="J34" s="517">
        <f t="shared" si="18"/>
        <v>0</v>
      </c>
      <c r="K34" s="517">
        <f t="shared" si="18"/>
        <v>0</v>
      </c>
      <c r="L34" s="517">
        <f t="shared" si="18"/>
        <v>0</v>
      </c>
      <c r="M34" s="517">
        <f t="shared" si="18"/>
        <v>0</v>
      </c>
      <c r="N34" s="517">
        <f t="shared" si="18"/>
        <v>0</v>
      </c>
      <c r="O34" s="517">
        <f t="shared" si="18"/>
        <v>0</v>
      </c>
      <c r="P34" s="517">
        <f t="shared" si="18"/>
        <v>0</v>
      </c>
      <c r="Q34" s="517">
        <f t="shared" si="18"/>
        <v>0</v>
      </c>
      <c r="R34" s="517">
        <f t="shared" si="18"/>
        <v>0</v>
      </c>
      <c r="S34" s="517">
        <f t="shared" si="18"/>
        <v>0</v>
      </c>
      <c r="T34" s="517">
        <f t="shared" si="18"/>
        <v>0</v>
      </c>
      <c r="U34" s="517">
        <f t="shared" si="18"/>
        <v>0</v>
      </c>
      <c r="V34" s="517">
        <f t="shared" si="18"/>
        <v>0</v>
      </c>
      <c r="W34" s="517">
        <f t="shared" si="18"/>
        <v>0</v>
      </c>
      <c r="X34" s="517">
        <f t="shared" si="18"/>
        <v>0</v>
      </c>
      <c r="Y34" s="517">
        <f t="shared" si="18"/>
        <v>0</v>
      </c>
      <c r="Z34" s="517">
        <f t="shared" si="18"/>
        <v>0</v>
      </c>
      <c r="AA34" s="517">
        <f t="shared" si="18"/>
        <v>0</v>
      </c>
      <c r="AB34" s="517">
        <f t="shared" si="18"/>
        <v>0</v>
      </c>
      <c r="AC34" s="517">
        <f t="shared" si="18"/>
        <v>0</v>
      </c>
      <c r="AD34" s="517">
        <f t="shared" si="18"/>
        <v>0</v>
      </c>
      <c r="AE34" s="517">
        <f t="shared" si="18"/>
        <v>0</v>
      </c>
      <c r="AF34" s="517">
        <f t="shared" si="18"/>
        <v>0</v>
      </c>
      <c r="AG34" s="517">
        <f t="shared" si="18"/>
        <v>0</v>
      </c>
      <c r="AH34" s="517">
        <f t="shared" si="18"/>
        <v>0</v>
      </c>
      <c r="AI34" s="517">
        <f t="shared" si="18"/>
        <v>0</v>
      </c>
      <c r="AJ34" s="517">
        <f t="shared" si="18"/>
        <v>0</v>
      </c>
      <c r="AK34" s="517">
        <f t="shared" si="18"/>
        <v>0</v>
      </c>
      <c r="AL34" s="517">
        <f t="shared" si="18"/>
        <v>0</v>
      </c>
      <c r="AM34" s="517">
        <f t="shared" si="18"/>
        <v>0</v>
      </c>
      <c r="AN34" s="517">
        <f t="shared" si="18"/>
        <v>0</v>
      </c>
      <c r="AO34" s="517">
        <f t="shared" si="18"/>
        <v>0</v>
      </c>
      <c r="AP34" s="517">
        <f t="shared" si="18"/>
        <v>0</v>
      </c>
      <c r="AQ34" s="517">
        <f t="shared" si="18"/>
        <v>0</v>
      </c>
      <c r="AR34" s="517">
        <f t="shared" si="18"/>
        <v>0</v>
      </c>
      <c r="AS34" s="517">
        <f t="shared" si="18"/>
        <v>0</v>
      </c>
      <c r="AT34" s="517">
        <f t="shared" si="18"/>
        <v>0</v>
      </c>
      <c r="AU34" s="517">
        <f t="shared" si="18"/>
        <v>0</v>
      </c>
      <c r="AV34" s="517">
        <f t="shared" si="18"/>
        <v>0</v>
      </c>
      <c r="AW34" s="517">
        <f t="shared" si="18"/>
        <v>0</v>
      </c>
      <c r="AX34" s="517">
        <f t="shared" si="18"/>
        <v>0</v>
      </c>
      <c r="AY34" s="517">
        <f t="shared" si="18"/>
        <v>0</v>
      </c>
      <c r="AZ34" s="517">
        <f t="shared" si="18"/>
        <v>0</v>
      </c>
      <c r="BA34" s="517">
        <f t="shared" si="18"/>
        <v>0</v>
      </c>
      <c r="BB34" s="517">
        <f t="shared" si="18"/>
        <v>0</v>
      </c>
      <c r="BC34" s="517">
        <f t="shared" si="18"/>
        <v>0</v>
      </c>
      <c r="BD34" s="517">
        <f t="shared" si="18"/>
        <v>0</v>
      </c>
      <c r="BE34" s="517">
        <f t="shared" si="18"/>
        <v>0</v>
      </c>
      <c r="BF34" s="517">
        <f t="shared" si="18"/>
        <v>0</v>
      </c>
      <c r="BG34" s="517">
        <f t="shared" si="18"/>
        <v>0</v>
      </c>
      <c r="BH34" s="517">
        <f t="shared" si="18"/>
        <v>0</v>
      </c>
      <c r="BI34" s="517">
        <f t="shared" si="18"/>
        <v>0</v>
      </c>
      <c r="BJ34" s="517">
        <f t="shared" si="18"/>
        <v>0</v>
      </c>
      <c r="BK34" s="517">
        <f t="shared" si="18"/>
        <v>0</v>
      </c>
      <c r="BL34" s="517">
        <f t="shared" si="18"/>
        <v>0</v>
      </c>
      <c r="BM34" s="517">
        <f t="shared" si="18"/>
        <v>0</v>
      </c>
      <c r="BN34" s="517">
        <f t="shared" si="18"/>
        <v>0</v>
      </c>
      <c r="BO34" s="517">
        <f t="shared" si="18"/>
        <v>0</v>
      </c>
      <c r="BP34" s="517">
        <f t="shared" ref="BP34:CX34" si="19">+SUM(BP28:BP33)</f>
        <v>0</v>
      </c>
      <c r="BQ34" s="517">
        <f t="shared" si="19"/>
        <v>0</v>
      </c>
      <c r="BR34" s="517">
        <f t="shared" si="19"/>
        <v>0</v>
      </c>
      <c r="BS34" s="517">
        <f t="shared" si="19"/>
        <v>0</v>
      </c>
      <c r="BT34" s="517">
        <f t="shared" si="19"/>
        <v>0</v>
      </c>
      <c r="BU34" s="517">
        <f t="shared" si="19"/>
        <v>0</v>
      </c>
      <c r="BV34" s="517">
        <f t="shared" si="19"/>
        <v>0</v>
      </c>
      <c r="BW34" s="517">
        <f t="shared" si="19"/>
        <v>0</v>
      </c>
      <c r="BX34" s="517">
        <f t="shared" si="19"/>
        <v>0</v>
      </c>
      <c r="BY34" s="517">
        <f t="shared" si="19"/>
        <v>0</v>
      </c>
      <c r="BZ34" s="517">
        <f t="shared" si="19"/>
        <v>0</v>
      </c>
      <c r="CA34" s="517">
        <f t="shared" si="19"/>
        <v>0</v>
      </c>
      <c r="CB34" s="517">
        <f t="shared" si="19"/>
        <v>0</v>
      </c>
      <c r="CC34" s="517">
        <f t="shared" si="19"/>
        <v>0</v>
      </c>
      <c r="CD34" s="517">
        <f t="shared" si="19"/>
        <v>0</v>
      </c>
      <c r="CE34" s="517">
        <f t="shared" si="19"/>
        <v>0</v>
      </c>
      <c r="CF34" s="517">
        <f t="shared" si="19"/>
        <v>0</v>
      </c>
      <c r="CG34" s="517">
        <f t="shared" si="19"/>
        <v>0</v>
      </c>
      <c r="CH34" s="517">
        <f t="shared" si="19"/>
        <v>0</v>
      </c>
      <c r="CI34" s="517">
        <f t="shared" si="19"/>
        <v>0</v>
      </c>
      <c r="CJ34" s="517">
        <f t="shared" si="19"/>
        <v>0</v>
      </c>
      <c r="CK34" s="517">
        <f t="shared" si="19"/>
        <v>0</v>
      </c>
      <c r="CL34" s="517">
        <f t="shared" si="19"/>
        <v>0</v>
      </c>
      <c r="CM34" s="517">
        <f t="shared" si="19"/>
        <v>0</v>
      </c>
      <c r="CN34" s="517">
        <f t="shared" si="19"/>
        <v>0</v>
      </c>
      <c r="CO34" s="517">
        <f t="shared" si="19"/>
        <v>0</v>
      </c>
      <c r="CP34" s="517">
        <f t="shared" si="19"/>
        <v>0</v>
      </c>
      <c r="CQ34" s="517">
        <f t="shared" si="19"/>
        <v>0</v>
      </c>
      <c r="CR34" s="517">
        <f t="shared" si="19"/>
        <v>0</v>
      </c>
      <c r="CS34" s="517">
        <f t="shared" si="19"/>
        <v>0</v>
      </c>
      <c r="CT34" s="517">
        <f t="shared" si="19"/>
        <v>0</v>
      </c>
      <c r="CU34" s="517">
        <f t="shared" si="19"/>
        <v>0</v>
      </c>
      <c r="CV34" s="517">
        <f t="shared" si="19"/>
        <v>0</v>
      </c>
      <c r="CW34" s="517">
        <f t="shared" si="19"/>
        <v>0</v>
      </c>
      <c r="CX34" s="517">
        <f t="shared" si="19"/>
        <v>0</v>
      </c>
    </row>
    <row r="35" spans="1:102" s="1" customFormat="1" ht="15" thickBot="1" x14ac:dyDescent="0.4">
      <c r="B35" s="498" t="s">
        <v>254</v>
      </c>
      <c r="C35" s="519">
        <f>+C34*(1-Lister!$D$22)</f>
        <v>0</v>
      </c>
      <c r="D35" s="519">
        <f>+D34*(1-Lister!$D$22)</f>
        <v>0</v>
      </c>
      <c r="E35" s="519">
        <f>+E34*(1-Lister!$D$22)</f>
        <v>0</v>
      </c>
      <c r="F35" s="519">
        <f>+F34*(1-Lister!$D$22)</f>
        <v>0</v>
      </c>
      <c r="G35" s="519">
        <f>+G34*(1-Lister!$D$22)</f>
        <v>0</v>
      </c>
      <c r="H35" s="519">
        <f>+H34*(1-Lister!$D$22)</f>
        <v>0</v>
      </c>
      <c r="I35" s="519">
        <f>+I34*(1-Lister!$D$22)</f>
        <v>0</v>
      </c>
      <c r="J35" s="519">
        <f>+J34*(1-Lister!$D$22)</f>
        <v>0</v>
      </c>
      <c r="K35" s="519">
        <f>+K34*(1-Lister!$D$22)</f>
        <v>0</v>
      </c>
      <c r="L35" s="519">
        <f>+L34*(1-Lister!$D$22)</f>
        <v>0</v>
      </c>
      <c r="M35" s="519">
        <f>+M34*(1-Lister!$D$22)</f>
        <v>0</v>
      </c>
      <c r="N35" s="519">
        <f>+N34*(1-Lister!$D$22)</f>
        <v>0</v>
      </c>
      <c r="O35" s="519">
        <f>+O34*(1-Lister!$D$22)</f>
        <v>0</v>
      </c>
      <c r="P35" s="519">
        <f>+P34*(1-Lister!$D$22)</f>
        <v>0</v>
      </c>
      <c r="Q35" s="519">
        <f>+Q34*(1-Lister!$D$22)</f>
        <v>0</v>
      </c>
      <c r="R35" s="519">
        <f>+R34*(1-Lister!$D$22)</f>
        <v>0</v>
      </c>
      <c r="S35" s="519">
        <f>+S34*(1-Lister!$D$22)</f>
        <v>0</v>
      </c>
      <c r="T35" s="519">
        <f>+T34*(1-Lister!$D$22)</f>
        <v>0</v>
      </c>
      <c r="U35" s="519">
        <f>+U34*(1-Lister!$D$22)</f>
        <v>0</v>
      </c>
      <c r="V35" s="519">
        <f>+V34*(1-Lister!$D$22)</f>
        <v>0</v>
      </c>
      <c r="W35" s="519">
        <f>+W34*(1-Lister!$D$22)</f>
        <v>0</v>
      </c>
      <c r="X35" s="519">
        <f>+X34*(1-Lister!$D$22)</f>
        <v>0</v>
      </c>
      <c r="Y35" s="519">
        <f>+Y34*(1-Lister!$D$22)</f>
        <v>0</v>
      </c>
      <c r="Z35" s="519">
        <f>+Z34*(1-Lister!$D$22)</f>
        <v>0</v>
      </c>
      <c r="AA35" s="519">
        <f>+AA34*(1-Lister!$D$22)</f>
        <v>0</v>
      </c>
      <c r="AB35" s="519">
        <f>+AB34*(1-Lister!$D$22)</f>
        <v>0</v>
      </c>
      <c r="AC35" s="519">
        <f>+AC34*(1-Lister!$D$22)</f>
        <v>0</v>
      </c>
      <c r="AD35" s="519">
        <f>+AD34*(1-Lister!$D$22)</f>
        <v>0</v>
      </c>
      <c r="AE35" s="519">
        <f>+AE34*(1-Lister!$D$22)</f>
        <v>0</v>
      </c>
      <c r="AF35" s="519">
        <f>+AF34*(1-Lister!$D$22)</f>
        <v>0</v>
      </c>
      <c r="AG35" s="519">
        <f>+AG34*(1-Lister!$D$22)</f>
        <v>0</v>
      </c>
      <c r="AH35" s="519">
        <f>+AH34*(1-Lister!$D$22)</f>
        <v>0</v>
      </c>
      <c r="AI35" s="519">
        <f>+AI34*(1-Lister!$D$22)</f>
        <v>0</v>
      </c>
      <c r="AJ35" s="519">
        <f>+AJ34*(1-Lister!$D$22)</f>
        <v>0</v>
      </c>
      <c r="AK35" s="519">
        <f>+AK34*(1-Lister!$D$22)</f>
        <v>0</v>
      </c>
      <c r="AL35" s="519">
        <f>+AL34*(1-Lister!$D$22)</f>
        <v>0</v>
      </c>
      <c r="AM35" s="519">
        <f>+AM34*(1-Lister!$D$22)</f>
        <v>0</v>
      </c>
      <c r="AN35" s="519">
        <f>+AN34*(1-Lister!$D$22)</f>
        <v>0</v>
      </c>
      <c r="AO35" s="519">
        <f>+AO34*(1-Lister!$D$22)</f>
        <v>0</v>
      </c>
      <c r="AP35" s="519">
        <f>+AP34*(1-Lister!$D$22)</f>
        <v>0</v>
      </c>
      <c r="AQ35" s="519">
        <f>+AQ34*(1-Lister!$D$22)</f>
        <v>0</v>
      </c>
      <c r="AR35" s="519">
        <f>+AR34*(1-Lister!$D$22)</f>
        <v>0</v>
      </c>
      <c r="AS35" s="519">
        <f>+AS34*(1-Lister!$D$22)</f>
        <v>0</v>
      </c>
      <c r="AT35" s="519">
        <f>+AT34*(1-Lister!$D$22)</f>
        <v>0</v>
      </c>
      <c r="AU35" s="519">
        <f>+AU34*(1-Lister!$D$22)</f>
        <v>0</v>
      </c>
      <c r="AV35" s="519">
        <f>+AV34*(1-Lister!$D$22)</f>
        <v>0</v>
      </c>
      <c r="AW35" s="519">
        <f>+AW34*(1-Lister!$D$22)</f>
        <v>0</v>
      </c>
      <c r="AX35" s="519">
        <f>+AX34*(1-Lister!$D$22)</f>
        <v>0</v>
      </c>
      <c r="AY35" s="519">
        <f>+AY34*(1-Lister!$D$22)</f>
        <v>0</v>
      </c>
      <c r="AZ35" s="519">
        <f>+AZ34*(1-Lister!$D$22)</f>
        <v>0</v>
      </c>
      <c r="BA35" s="519">
        <f>+BA34*(1-Lister!$D$22)</f>
        <v>0</v>
      </c>
      <c r="BB35" s="519">
        <f>+BB34*(1-Lister!$D$22)</f>
        <v>0</v>
      </c>
      <c r="BC35" s="519">
        <f>+BC34*(1-Lister!$D$22)</f>
        <v>0</v>
      </c>
      <c r="BD35" s="519">
        <f>+BD34*(1-Lister!$D$22)</f>
        <v>0</v>
      </c>
      <c r="BE35" s="519">
        <f>+BE34*(1-Lister!$D$22)</f>
        <v>0</v>
      </c>
      <c r="BF35" s="519">
        <f>+BF34*(1-Lister!$D$22)</f>
        <v>0</v>
      </c>
      <c r="BG35" s="519">
        <f>+BG34*(1-Lister!$D$22)</f>
        <v>0</v>
      </c>
      <c r="BH35" s="519">
        <f>+BH34*(1-Lister!$D$22)</f>
        <v>0</v>
      </c>
      <c r="BI35" s="519">
        <f>+BI34*(1-Lister!$D$22)</f>
        <v>0</v>
      </c>
      <c r="BJ35" s="519">
        <f>+BJ34*(1-Lister!$D$22)</f>
        <v>0</v>
      </c>
      <c r="BK35" s="519">
        <f>+BK34*(1-Lister!$D$22)</f>
        <v>0</v>
      </c>
      <c r="BL35" s="519">
        <f>+BL34*(1-Lister!$D$22)</f>
        <v>0</v>
      </c>
      <c r="BM35" s="519">
        <f>+BM34*(1-Lister!$D$22)</f>
        <v>0</v>
      </c>
      <c r="BN35" s="519">
        <f>+BN34*(1-Lister!$D$22)</f>
        <v>0</v>
      </c>
      <c r="BO35" s="519">
        <f>+BO34*(1-Lister!$D$22)</f>
        <v>0</v>
      </c>
      <c r="BP35" s="519">
        <f>+BP34*(1-Lister!$D$22)</f>
        <v>0</v>
      </c>
      <c r="BQ35" s="519">
        <f>+BQ34*(1-Lister!$D$22)</f>
        <v>0</v>
      </c>
      <c r="BR35" s="519">
        <f>+BR34*(1-Lister!$D$22)</f>
        <v>0</v>
      </c>
      <c r="BS35" s="519">
        <f>+BS34*(1-Lister!$D$22)</f>
        <v>0</v>
      </c>
      <c r="BT35" s="519">
        <f>+BT34*(1-Lister!$D$22)</f>
        <v>0</v>
      </c>
      <c r="BU35" s="519">
        <f>+BU34*(1-Lister!$D$22)</f>
        <v>0</v>
      </c>
      <c r="BV35" s="519">
        <f>+BV34*(1-Lister!$D$22)</f>
        <v>0</v>
      </c>
      <c r="BW35" s="519">
        <f>+BW34*(1-Lister!$D$22)</f>
        <v>0</v>
      </c>
      <c r="BX35" s="519">
        <f>+BX34*(1-Lister!$D$22)</f>
        <v>0</v>
      </c>
      <c r="BY35" s="519">
        <f>+BY34*(1-Lister!$D$22)</f>
        <v>0</v>
      </c>
      <c r="BZ35" s="519">
        <f>+BZ34*(1-Lister!$D$22)</f>
        <v>0</v>
      </c>
      <c r="CA35" s="519">
        <f>+CA34*(1-Lister!$D$22)</f>
        <v>0</v>
      </c>
      <c r="CB35" s="519">
        <f>+CB34*(1-Lister!$D$22)</f>
        <v>0</v>
      </c>
      <c r="CC35" s="519">
        <f>+CC34*(1-Lister!$D$22)</f>
        <v>0</v>
      </c>
      <c r="CD35" s="519">
        <f>+CD34*(1-Lister!$D$22)</f>
        <v>0</v>
      </c>
      <c r="CE35" s="519">
        <f>+CE34*(1-Lister!$D$22)</f>
        <v>0</v>
      </c>
      <c r="CF35" s="519">
        <f>+CF34*(1-Lister!$D$22)</f>
        <v>0</v>
      </c>
      <c r="CG35" s="519">
        <f>+CG34*(1-Lister!$D$22)</f>
        <v>0</v>
      </c>
      <c r="CH35" s="519">
        <f>+CH34*(1-Lister!$D$22)</f>
        <v>0</v>
      </c>
      <c r="CI35" s="519">
        <f>+CI34*(1-Lister!$D$22)</f>
        <v>0</v>
      </c>
      <c r="CJ35" s="519">
        <f>+CJ34*(1-Lister!$D$22)</f>
        <v>0</v>
      </c>
      <c r="CK35" s="519">
        <f>+CK34*(1-Lister!$D$22)</f>
        <v>0</v>
      </c>
      <c r="CL35" s="519">
        <f>+CL34*(1-Lister!$D$22)</f>
        <v>0</v>
      </c>
      <c r="CM35" s="519">
        <f>+CM34*(1-Lister!$D$22)</f>
        <v>0</v>
      </c>
      <c r="CN35" s="519">
        <f>+CN34*(1-Lister!$D$22)</f>
        <v>0</v>
      </c>
      <c r="CO35" s="519">
        <f>+CO34*(1-Lister!$D$22)</f>
        <v>0</v>
      </c>
      <c r="CP35" s="519">
        <f>+CP34*(1-Lister!$D$22)</f>
        <v>0</v>
      </c>
      <c r="CQ35" s="519">
        <f>+CQ34*(1-Lister!$D$22)</f>
        <v>0</v>
      </c>
      <c r="CR35" s="519">
        <f>+CR34*(1-Lister!$D$22)</f>
        <v>0</v>
      </c>
      <c r="CS35" s="519">
        <f>+CS34*(1-Lister!$D$22)</f>
        <v>0</v>
      </c>
      <c r="CT35" s="519">
        <f>+CT34*(1-Lister!$D$22)</f>
        <v>0</v>
      </c>
      <c r="CU35" s="519">
        <f>+CU34*(1-Lister!$D$22)</f>
        <v>0</v>
      </c>
      <c r="CV35" s="519">
        <f>+CV34*(1-Lister!$D$22)</f>
        <v>0</v>
      </c>
      <c r="CW35" s="519">
        <f>+CW34*(1-Lister!$D$22)</f>
        <v>0</v>
      </c>
      <c r="CX35" s="519">
        <f>+CX34*(1-Lister!$D$22)</f>
        <v>0</v>
      </c>
    </row>
    <row r="36" spans="1:102" x14ac:dyDescent="0.35">
      <c r="B36" s="484"/>
      <c r="C36" s="485"/>
      <c r="D36" s="485"/>
      <c r="E36" s="485"/>
      <c r="F36" s="485"/>
      <c r="G36" s="485"/>
      <c r="H36" s="485"/>
      <c r="I36" s="485"/>
      <c r="J36" s="485"/>
      <c r="K36" s="485"/>
      <c r="L36" s="485"/>
      <c r="M36" s="485"/>
      <c r="N36" s="485"/>
      <c r="O36" s="485"/>
      <c r="P36" s="485"/>
      <c r="Q36" s="485"/>
      <c r="R36" s="485"/>
      <c r="S36" s="485"/>
      <c r="T36" s="485"/>
      <c r="U36" s="485"/>
      <c r="V36" s="485"/>
      <c r="W36" s="485"/>
    </row>
    <row r="37" spans="1:102" x14ac:dyDescent="0.35">
      <c r="B37" s="484"/>
      <c r="C37" s="485"/>
      <c r="D37" s="485"/>
      <c r="E37" s="485"/>
      <c r="F37" s="485"/>
      <c r="G37" s="485"/>
      <c r="H37" s="485"/>
      <c r="I37" s="485"/>
      <c r="J37" s="485"/>
      <c r="K37" s="485"/>
      <c r="L37" s="485"/>
      <c r="M37" s="485"/>
      <c r="N37" s="485"/>
      <c r="O37" s="485"/>
      <c r="P37" s="485"/>
      <c r="Q37" s="485"/>
      <c r="R37" s="485"/>
      <c r="S37" s="485"/>
      <c r="T37" s="485"/>
      <c r="U37" s="485"/>
      <c r="V37" s="485"/>
      <c r="W37" s="485"/>
    </row>
    <row r="38" spans="1:102" ht="20" x14ac:dyDescent="0.4">
      <c r="A38" s="869" t="s">
        <v>235</v>
      </c>
      <c r="B38" s="870"/>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c r="BE38" s="870"/>
      <c r="BF38" s="870"/>
      <c r="BG38" s="870"/>
      <c r="BH38" s="870"/>
      <c r="BI38" s="870"/>
      <c r="BJ38" s="870"/>
      <c r="BK38" s="870"/>
      <c r="BL38" s="870"/>
      <c r="BM38" s="870"/>
      <c r="BN38" s="870"/>
      <c r="BO38" s="870"/>
      <c r="BP38" s="870"/>
      <c r="BQ38" s="870"/>
      <c r="BR38" s="870"/>
      <c r="BS38" s="870"/>
      <c r="BT38" s="870"/>
      <c r="BU38" s="870"/>
      <c r="BV38" s="870"/>
      <c r="BW38" s="870"/>
      <c r="BX38" s="870"/>
      <c r="BY38" s="870"/>
      <c r="BZ38" s="870"/>
      <c r="CA38" s="870"/>
      <c r="CB38" s="870"/>
      <c r="CC38" s="870"/>
      <c r="CD38" s="870"/>
      <c r="CE38" s="870"/>
      <c r="CF38" s="870"/>
      <c r="CG38" s="870"/>
      <c r="CH38" s="870"/>
      <c r="CI38" s="870"/>
      <c r="CJ38" s="870"/>
      <c r="CK38" s="870"/>
      <c r="CL38" s="870"/>
      <c r="CM38" s="870"/>
      <c r="CN38" s="870"/>
      <c r="CO38" s="870"/>
      <c r="CP38" s="870"/>
      <c r="CQ38" s="870"/>
      <c r="CR38" s="870"/>
      <c r="CS38" s="870"/>
      <c r="CT38" s="870"/>
      <c r="CU38" s="870"/>
      <c r="CV38" s="870"/>
      <c r="CW38" s="870"/>
    </row>
    <row r="39" spans="1:102" ht="24.5" thickBot="1" x14ac:dyDescent="0.65">
      <c r="B39" s="876" t="s">
        <v>256</v>
      </c>
      <c r="C39" s="877"/>
      <c r="D39" s="877"/>
      <c r="E39" s="877"/>
      <c r="F39" s="877"/>
      <c r="G39" s="877"/>
      <c r="H39" s="877"/>
      <c r="I39" s="877"/>
      <c r="J39" s="877"/>
      <c r="K39" s="877"/>
      <c r="L39" s="877"/>
      <c r="M39" s="877"/>
      <c r="N39" s="877"/>
      <c r="O39" s="877"/>
      <c r="P39" s="877"/>
      <c r="Q39" s="877"/>
      <c r="R39" s="877"/>
      <c r="S39" s="877"/>
      <c r="T39" s="877"/>
      <c r="U39" s="877"/>
      <c r="V39" s="878"/>
    </row>
    <row r="40" spans="1:102" ht="29" x14ac:dyDescent="0.35">
      <c r="B40" s="494" t="s">
        <v>233</v>
      </c>
      <c r="C40" s="499">
        <v>5</v>
      </c>
      <c r="D40" s="500">
        <f t="shared" ref="D40:V40" si="20">C40+5</f>
        <v>10</v>
      </c>
      <c r="E40" s="500">
        <f t="shared" si="20"/>
        <v>15</v>
      </c>
      <c r="F40" s="500">
        <f t="shared" si="20"/>
        <v>20</v>
      </c>
      <c r="G40" s="500">
        <f t="shared" si="20"/>
        <v>25</v>
      </c>
      <c r="H40" s="500">
        <f t="shared" si="20"/>
        <v>30</v>
      </c>
      <c r="I40" s="500">
        <f t="shared" si="20"/>
        <v>35</v>
      </c>
      <c r="J40" s="500">
        <f t="shared" si="20"/>
        <v>40</v>
      </c>
      <c r="K40" s="500">
        <f t="shared" si="20"/>
        <v>45</v>
      </c>
      <c r="L40" s="500">
        <f t="shared" si="20"/>
        <v>50</v>
      </c>
      <c r="M40" s="500">
        <f t="shared" si="20"/>
        <v>55</v>
      </c>
      <c r="N40" s="500">
        <f t="shared" si="20"/>
        <v>60</v>
      </c>
      <c r="O40" s="500">
        <f t="shared" si="20"/>
        <v>65</v>
      </c>
      <c r="P40" s="500">
        <f t="shared" si="20"/>
        <v>70</v>
      </c>
      <c r="Q40" s="500">
        <f t="shared" si="20"/>
        <v>75</v>
      </c>
      <c r="R40" s="500">
        <f t="shared" si="20"/>
        <v>80</v>
      </c>
      <c r="S40" s="500">
        <f t="shared" si="20"/>
        <v>85</v>
      </c>
      <c r="T40" s="500">
        <f t="shared" si="20"/>
        <v>90</v>
      </c>
      <c r="U40" s="500">
        <f t="shared" si="20"/>
        <v>95</v>
      </c>
      <c r="V40" s="501">
        <f t="shared" si="20"/>
        <v>100</v>
      </c>
      <c r="W40" s="547" t="s">
        <v>258</v>
      </c>
    </row>
    <row r="41" spans="1:102" ht="15" thickBot="1" x14ac:dyDescent="0.4">
      <c r="B41" s="495" t="s">
        <v>234</v>
      </c>
      <c r="C41" s="502">
        <v>5</v>
      </c>
      <c r="D41" s="503">
        <v>10</v>
      </c>
      <c r="E41" s="503">
        <v>15</v>
      </c>
      <c r="F41" s="503">
        <v>20</v>
      </c>
      <c r="G41" s="503">
        <v>25</v>
      </c>
      <c r="H41" s="503">
        <v>30</v>
      </c>
      <c r="I41" s="503">
        <v>35</v>
      </c>
      <c r="J41" s="503">
        <v>40</v>
      </c>
      <c r="K41" s="503">
        <v>45</v>
      </c>
      <c r="L41" s="503">
        <v>50</v>
      </c>
      <c r="M41" s="503">
        <v>55</v>
      </c>
      <c r="N41" s="503">
        <v>60</v>
      </c>
      <c r="O41" s="503">
        <v>65</v>
      </c>
      <c r="P41" s="503">
        <v>70</v>
      </c>
      <c r="Q41" s="503">
        <v>75</v>
      </c>
      <c r="R41" s="503">
        <v>80</v>
      </c>
      <c r="S41" s="503">
        <v>85</v>
      </c>
      <c r="T41" s="503">
        <v>90</v>
      </c>
      <c r="U41" s="503">
        <v>95</v>
      </c>
      <c r="V41" s="504">
        <v>100</v>
      </c>
    </row>
    <row r="42" spans="1:102" ht="15" thickBot="1" x14ac:dyDescent="0.4">
      <c r="B42" s="496" t="s">
        <v>246</v>
      </c>
      <c r="C42" s="490">
        <f>+G15</f>
        <v>0</v>
      </c>
      <c r="D42" s="491">
        <f>+L15</f>
        <v>0</v>
      </c>
      <c r="E42" s="491">
        <f t="shared" ref="E42:E49" si="21">+Q15</f>
        <v>0</v>
      </c>
      <c r="F42" s="491">
        <f t="shared" ref="F42:F49" si="22">+V15</f>
        <v>0</v>
      </c>
      <c r="G42" s="491">
        <f t="shared" ref="G42:G49" si="23">+AA15</f>
        <v>0</v>
      </c>
      <c r="H42" s="491">
        <f t="shared" ref="H42:H49" si="24">+AF15</f>
        <v>0</v>
      </c>
      <c r="I42" s="491">
        <f t="shared" ref="I42:I49" si="25">+AK15</f>
        <v>0</v>
      </c>
      <c r="J42" s="491">
        <f t="shared" ref="J42:J49" si="26">+AP15</f>
        <v>0</v>
      </c>
      <c r="K42" s="491">
        <f t="shared" ref="K42:K49" si="27">+AU15</f>
        <v>0</v>
      </c>
      <c r="L42" s="491">
        <f t="shared" ref="L42:L49" si="28">+AZ15</f>
        <v>0</v>
      </c>
      <c r="M42" s="491">
        <f t="shared" ref="M42:M49" si="29">+BE15</f>
        <v>0</v>
      </c>
      <c r="N42" s="491">
        <f t="shared" ref="N42:N49" si="30">+BJ15</f>
        <v>0</v>
      </c>
      <c r="O42" s="491">
        <f t="shared" ref="O42:O49" si="31">+BO15</f>
        <v>0</v>
      </c>
      <c r="P42" s="491">
        <f t="shared" ref="P42:P49" si="32">+BT15</f>
        <v>0</v>
      </c>
      <c r="Q42" s="491">
        <f t="shared" ref="Q42:Q49" si="33">+BY15</f>
        <v>0</v>
      </c>
      <c r="R42" s="491">
        <f t="shared" ref="R42:R49" si="34">+CD15</f>
        <v>0</v>
      </c>
      <c r="S42" s="491">
        <f t="shared" ref="S42:S49" si="35">+CI15</f>
        <v>0</v>
      </c>
      <c r="T42" s="491">
        <f t="shared" ref="T42:T49" si="36">+CN15</f>
        <v>0</v>
      </c>
      <c r="U42" s="491">
        <f t="shared" ref="U42:U49" si="37">+CS15</f>
        <v>0</v>
      </c>
      <c r="V42" s="492">
        <f>+CX15</f>
        <v>0</v>
      </c>
    </row>
    <row r="43" spans="1:102" ht="15" thickBot="1" x14ac:dyDescent="0.4">
      <c r="B43" s="496" t="s">
        <v>247</v>
      </c>
      <c r="C43" s="490">
        <f t="shared" ref="C43:C49" si="38">+G16</f>
        <v>0</v>
      </c>
      <c r="D43" s="491">
        <f t="shared" ref="D43:D48" si="39">+L16</f>
        <v>0</v>
      </c>
      <c r="E43" s="491">
        <f t="shared" si="21"/>
        <v>0</v>
      </c>
      <c r="F43" s="491">
        <f t="shared" si="22"/>
        <v>0</v>
      </c>
      <c r="G43" s="491">
        <f t="shared" si="23"/>
        <v>0</v>
      </c>
      <c r="H43" s="491">
        <f t="shared" si="24"/>
        <v>0</v>
      </c>
      <c r="I43" s="491">
        <f t="shared" si="25"/>
        <v>0</v>
      </c>
      <c r="J43" s="491">
        <f t="shared" si="26"/>
        <v>0</v>
      </c>
      <c r="K43" s="491">
        <f t="shared" si="27"/>
        <v>0</v>
      </c>
      <c r="L43" s="491">
        <f t="shared" si="28"/>
        <v>0</v>
      </c>
      <c r="M43" s="491">
        <f t="shared" si="29"/>
        <v>0</v>
      </c>
      <c r="N43" s="491">
        <f t="shared" si="30"/>
        <v>0</v>
      </c>
      <c r="O43" s="491">
        <f t="shared" si="31"/>
        <v>0</v>
      </c>
      <c r="P43" s="491">
        <f t="shared" si="32"/>
        <v>0</v>
      </c>
      <c r="Q43" s="491">
        <f t="shared" si="33"/>
        <v>0</v>
      </c>
      <c r="R43" s="491">
        <f t="shared" si="34"/>
        <v>0</v>
      </c>
      <c r="S43" s="491">
        <f t="shared" si="35"/>
        <v>0</v>
      </c>
      <c r="T43" s="491">
        <f t="shared" si="36"/>
        <v>0</v>
      </c>
      <c r="U43" s="491">
        <f t="shared" si="37"/>
        <v>0</v>
      </c>
      <c r="V43" s="492">
        <f>+CX16</f>
        <v>0</v>
      </c>
    </row>
    <row r="44" spans="1:102" ht="15" thickBot="1" x14ac:dyDescent="0.4">
      <c r="B44" s="496" t="s">
        <v>248</v>
      </c>
      <c r="C44" s="490">
        <f t="shared" si="38"/>
        <v>0</v>
      </c>
      <c r="D44" s="491">
        <f t="shared" si="39"/>
        <v>0</v>
      </c>
      <c r="E44" s="491">
        <f t="shared" si="21"/>
        <v>0</v>
      </c>
      <c r="F44" s="491">
        <f t="shared" si="22"/>
        <v>0</v>
      </c>
      <c r="G44" s="491">
        <f t="shared" si="23"/>
        <v>0</v>
      </c>
      <c r="H44" s="491">
        <f t="shared" si="24"/>
        <v>0</v>
      </c>
      <c r="I44" s="491">
        <f t="shared" si="25"/>
        <v>0</v>
      </c>
      <c r="J44" s="491">
        <f t="shared" si="26"/>
        <v>0</v>
      </c>
      <c r="K44" s="491">
        <f t="shared" si="27"/>
        <v>0</v>
      </c>
      <c r="L44" s="491">
        <f t="shared" si="28"/>
        <v>0</v>
      </c>
      <c r="M44" s="491">
        <f t="shared" si="29"/>
        <v>0</v>
      </c>
      <c r="N44" s="491">
        <f t="shared" si="30"/>
        <v>0</v>
      </c>
      <c r="O44" s="491">
        <f t="shared" si="31"/>
        <v>0</v>
      </c>
      <c r="P44" s="491">
        <f t="shared" si="32"/>
        <v>0</v>
      </c>
      <c r="Q44" s="491">
        <f t="shared" si="33"/>
        <v>0</v>
      </c>
      <c r="R44" s="491">
        <f t="shared" si="34"/>
        <v>0</v>
      </c>
      <c r="S44" s="491">
        <f t="shared" si="35"/>
        <v>0</v>
      </c>
      <c r="T44" s="491">
        <f t="shared" si="36"/>
        <v>0</v>
      </c>
      <c r="U44" s="491">
        <f t="shared" si="37"/>
        <v>0</v>
      </c>
      <c r="V44" s="492">
        <f>+CX17</f>
        <v>0</v>
      </c>
    </row>
    <row r="45" spans="1:102" ht="15" thickBot="1" x14ac:dyDescent="0.4">
      <c r="B45" s="496" t="s">
        <v>249</v>
      </c>
      <c r="C45" s="490">
        <f t="shared" si="38"/>
        <v>0</v>
      </c>
      <c r="D45" s="491">
        <f t="shared" si="39"/>
        <v>0</v>
      </c>
      <c r="E45" s="491">
        <f t="shared" si="21"/>
        <v>0</v>
      </c>
      <c r="F45" s="491">
        <f t="shared" si="22"/>
        <v>0</v>
      </c>
      <c r="G45" s="491">
        <f t="shared" si="23"/>
        <v>0</v>
      </c>
      <c r="H45" s="491">
        <f t="shared" si="24"/>
        <v>0</v>
      </c>
      <c r="I45" s="491">
        <f t="shared" si="25"/>
        <v>0</v>
      </c>
      <c r="J45" s="491">
        <f t="shared" si="26"/>
        <v>0</v>
      </c>
      <c r="K45" s="491">
        <f t="shared" si="27"/>
        <v>0</v>
      </c>
      <c r="L45" s="491">
        <f t="shared" si="28"/>
        <v>0</v>
      </c>
      <c r="M45" s="491">
        <f t="shared" si="29"/>
        <v>0</v>
      </c>
      <c r="N45" s="491">
        <f t="shared" si="30"/>
        <v>0</v>
      </c>
      <c r="O45" s="491">
        <f t="shared" si="31"/>
        <v>0</v>
      </c>
      <c r="P45" s="491">
        <f t="shared" si="32"/>
        <v>0</v>
      </c>
      <c r="Q45" s="491">
        <f t="shared" si="33"/>
        <v>0</v>
      </c>
      <c r="R45" s="491">
        <f t="shared" si="34"/>
        <v>0</v>
      </c>
      <c r="S45" s="491">
        <f t="shared" si="35"/>
        <v>0</v>
      </c>
      <c r="T45" s="491">
        <f t="shared" si="36"/>
        <v>0</v>
      </c>
      <c r="U45" s="491">
        <f t="shared" si="37"/>
        <v>0</v>
      </c>
      <c r="V45" s="492">
        <f>+CX18</f>
        <v>0</v>
      </c>
    </row>
    <row r="46" spans="1:102" ht="15" thickBot="1" x14ac:dyDescent="0.4">
      <c r="B46" s="496" t="s">
        <v>324</v>
      </c>
      <c r="C46" s="490">
        <f t="shared" si="38"/>
        <v>0</v>
      </c>
      <c r="D46" s="491">
        <f t="shared" si="39"/>
        <v>0</v>
      </c>
      <c r="E46" s="491">
        <f t="shared" si="21"/>
        <v>0</v>
      </c>
      <c r="F46" s="491">
        <f t="shared" si="22"/>
        <v>0</v>
      </c>
      <c r="G46" s="491">
        <f t="shared" si="23"/>
        <v>0</v>
      </c>
      <c r="H46" s="491">
        <f t="shared" si="24"/>
        <v>0</v>
      </c>
      <c r="I46" s="491">
        <f t="shared" si="25"/>
        <v>0</v>
      </c>
      <c r="J46" s="491">
        <f t="shared" si="26"/>
        <v>0</v>
      </c>
      <c r="K46" s="491">
        <f t="shared" si="27"/>
        <v>0</v>
      </c>
      <c r="L46" s="491">
        <f t="shared" si="28"/>
        <v>0</v>
      </c>
      <c r="M46" s="491">
        <f t="shared" si="29"/>
        <v>0</v>
      </c>
      <c r="N46" s="491">
        <f t="shared" si="30"/>
        <v>0</v>
      </c>
      <c r="O46" s="491">
        <f t="shared" si="31"/>
        <v>0</v>
      </c>
      <c r="P46" s="491">
        <f t="shared" si="32"/>
        <v>0</v>
      </c>
      <c r="Q46" s="491">
        <f t="shared" si="33"/>
        <v>0</v>
      </c>
      <c r="R46" s="491">
        <f t="shared" si="34"/>
        <v>0</v>
      </c>
      <c r="S46" s="491">
        <f t="shared" si="35"/>
        <v>0</v>
      </c>
      <c r="T46" s="491">
        <f t="shared" si="36"/>
        <v>0</v>
      </c>
      <c r="U46" s="491">
        <f t="shared" si="37"/>
        <v>0</v>
      </c>
      <c r="V46" s="492">
        <f>+CX19</f>
        <v>0</v>
      </c>
    </row>
    <row r="47" spans="1:102" ht="15" thickBot="1" x14ac:dyDescent="0.4">
      <c r="B47" s="496" t="s">
        <v>250</v>
      </c>
      <c r="C47" s="490">
        <f t="shared" si="38"/>
        <v>0</v>
      </c>
      <c r="D47" s="491">
        <f t="shared" si="39"/>
        <v>0</v>
      </c>
      <c r="E47" s="491">
        <f t="shared" si="21"/>
        <v>0</v>
      </c>
      <c r="F47" s="491">
        <f t="shared" si="22"/>
        <v>0</v>
      </c>
      <c r="G47" s="491">
        <f t="shared" si="23"/>
        <v>0</v>
      </c>
      <c r="H47" s="491">
        <f t="shared" si="24"/>
        <v>0</v>
      </c>
      <c r="I47" s="491">
        <f t="shared" si="25"/>
        <v>0</v>
      </c>
      <c r="J47" s="491">
        <f t="shared" si="26"/>
        <v>0</v>
      </c>
      <c r="K47" s="491">
        <f t="shared" si="27"/>
        <v>0</v>
      </c>
      <c r="L47" s="491">
        <f t="shared" si="28"/>
        <v>0</v>
      </c>
      <c r="M47" s="491">
        <f t="shared" si="29"/>
        <v>0</v>
      </c>
      <c r="N47" s="491">
        <f t="shared" si="30"/>
        <v>0</v>
      </c>
      <c r="O47" s="491">
        <f t="shared" si="31"/>
        <v>0</v>
      </c>
      <c r="P47" s="491">
        <f t="shared" si="32"/>
        <v>0</v>
      </c>
      <c r="Q47" s="491">
        <f t="shared" si="33"/>
        <v>0</v>
      </c>
      <c r="R47" s="491">
        <f t="shared" si="34"/>
        <v>0</v>
      </c>
      <c r="S47" s="491">
        <f t="shared" si="35"/>
        <v>0</v>
      </c>
      <c r="T47" s="491">
        <f t="shared" si="36"/>
        <v>0</v>
      </c>
      <c r="U47" s="491">
        <f t="shared" si="37"/>
        <v>0</v>
      </c>
      <c r="V47" s="492">
        <f t="shared" ref="V47:V49" si="40">+CX20</f>
        <v>0</v>
      </c>
    </row>
    <row r="48" spans="1:102" s="1" customFormat="1" ht="15" thickBot="1" x14ac:dyDescent="0.4">
      <c r="B48" s="497" t="s">
        <v>251</v>
      </c>
      <c r="C48" s="534">
        <f t="shared" si="38"/>
        <v>0</v>
      </c>
      <c r="D48" s="535">
        <f t="shared" si="39"/>
        <v>0</v>
      </c>
      <c r="E48" s="535">
        <f t="shared" si="21"/>
        <v>0</v>
      </c>
      <c r="F48" s="535">
        <f t="shared" si="22"/>
        <v>0</v>
      </c>
      <c r="G48" s="535">
        <f t="shared" si="23"/>
        <v>0</v>
      </c>
      <c r="H48" s="535">
        <f t="shared" si="24"/>
        <v>0</v>
      </c>
      <c r="I48" s="535">
        <f t="shared" si="25"/>
        <v>0</v>
      </c>
      <c r="J48" s="535">
        <f t="shared" si="26"/>
        <v>0</v>
      </c>
      <c r="K48" s="535">
        <f t="shared" si="27"/>
        <v>0</v>
      </c>
      <c r="L48" s="535">
        <f t="shared" si="28"/>
        <v>0</v>
      </c>
      <c r="M48" s="535">
        <f t="shared" si="29"/>
        <v>0</v>
      </c>
      <c r="N48" s="535">
        <f t="shared" si="30"/>
        <v>0</v>
      </c>
      <c r="O48" s="535">
        <f t="shared" si="31"/>
        <v>0</v>
      </c>
      <c r="P48" s="535">
        <f t="shared" si="32"/>
        <v>0</v>
      </c>
      <c r="Q48" s="535">
        <f t="shared" si="33"/>
        <v>0</v>
      </c>
      <c r="R48" s="535">
        <f t="shared" si="34"/>
        <v>0</v>
      </c>
      <c r="S48" s="535">
        <f t="shared" si="35"/>
        <v>0</v>
      </c>
      <c r="T48" s="535">
        <f t="shared" si="36"/>
        <v>0</v>
      </c>
      <c r="U48" s="535">
        <f t="shared" si="37"/>
        <v>0</v>
      </c>
      <c r="V48" s="536">
        <f t="shared" si="40"/>
        <v>0</v>
      </c>
      <c r="W48" s="551">
        <f>+V48*-1</f>
        <v>0</v>
      </c>
    </row>
    <row r="49" spans="2:24" s="1" customFormat="1" ht="15" thickBot="1" x14ac:dyDescent="0.4">
      <c r="B49" s="498" t="s">
        <v>252</v>
      </c>
      <c r="C49" s="519">
        <f t="shared" si="38"/>
        <v>0</v>
      </c>
      <c r="D49" s="535">
        <f>+L22</f>
        <v>0</v>
      </c>
      <c r="E49" s="537">
        <f t="shared" si="21"/>
        <v>0</v>
      </c>
      <c r="F49" s="537">
        <f t="shared" si="22"/>
        <v>0</v>
      </c>
      <c r="G49" s="537">
        <f t="shared" si="23"/>
        <v>0</v>
      </c>
      <c r="H49" s="537">
        <f t="shared" si="24"/>
        <v>0</v>
      </c>
      <c r="I49" s="537">
        <f t="shared" si="25"/>
        <v>0</v>
      </c>
      <c r="J49" s="537">
        <f t="shared" si="26"/>
        <v>0</v>
      </c>
      <c r="K49" s="537">
        <f t="shared" si="27"/>
        <v>0</v>
      </c>
      <c r="L49" s="537">
        <f t="shared" si="28"/>
        <v>0</v>
      </c>
      <c r="M49" s="537">
        <f t="shared" si="29"/>
        <v>0</v>
      </c>
      <c r="N49" s="537">
        <f t="shared" si="30"/>
        <v>0</v>
      </c>
      <c r="O49" s="537">
        <f t="shared" si="31"/>
        <v>0</v>
      </c>
      <c r="P49" s="537">
        <f t="shared" si="32"/>
        <v>0</v>
      </c>
      <c r="Q49" s="537">
        <f t="shared" si="33"/>
        <v>0</v>
      </c>
      <c r="R49" s="537">
        <f t="shared" si="34"/>
        <v>0</v>
      </c>
      <c r="S49" s="537">
        <f t="shared" si="35"/>
        <v>0</v>
      </c>
      <c r="T49" s="537">
        <f t="shared" si="36"/>
        <v>0</v>
      </c>
      <c r="U49" s="535">
        <f t="shared" si="37"/>
        <v>0</v>
      </c>
      <c r="V49" s="536">
        <f t="shared" si="40"/>
        <v>0</v>
      </c>
      <c r="W49" s="551">
        <f>+V49*-1</f>
        <v>0</v>
      </c>
      <c r="X49" s="202"/>
    </row>
    <row r="50" spans="2:24" x14ac:dyDescent="0.35">
      <c r="B50" s="544" t="s">
        <v>236</v>
      </c>
      <c r="C50" s="545">
        <f>+C49*-1</f>
        <v>0</v>
      </c>
      <c r="D50" s="545">
        <f>+C49-D49</f>
        <v>0</v>
      </c>
      <c r="E50" s="545">
        <f>+D49-E49</f>
        <v>0</v>
      </c>
      <c r="F50" s="545">
        <f>+E49-F49</f>
        <v>0</v>
      </c>
      <c r="G50" s="545">
        <f t="shared" ref="G50:V50" si="41">+F49-G49</f>
        <v>0</v>
      </c>
      <c r="H50" s="545">
        <f t="shared" si="41"/>
        <v>0</v>
      </c>
      <c r="I50" s="545">
        <f t="shared" si="41"/>
        <v>0</v>
      </c>
      <c r="J50" s="545">
        <f t="shared" si="41"/>
        <v>0</v>
      </c>
      <c r="K50" s="545">
        <f t="shared" si="41"/>
        <v>0</v>
      </c>
      <c r="L50" s="545">
        <f t="shared" si="41"/>
        <v>0</v>
      </c>
      <c r="M50" s="545">
        <f t="shared" si="41"/>
        <v>0</v>
      </c>
      <c r="N50" s="545">
        <f t="shared" si="41"/>
        <v>0</v>
      </c>
      <c r="O50" s="545">
        <f t="shared" si="41"/>
        <v>0</v>
      </c>
      <c r="P50" s="545">
        <f t="shared" si="41"/>
        <v>0</v>
      </c>
      <c r="Q50" s="545">
        <f t="shared" si="41"/>
        <v>0</v>
      </c>
      <c r="R50" s="545">
        <f t="shared" si="41"/>
        <v>0</v>
      </c>
      <c r="S50" s="545">
        <f t="shared" si="41"/>
        <v>0</v>
      </c>
      <c r="T50" s="545">
        <f t="shared" si="41"/>
        <v>0</v>
      </c>
      <c r="U50" s="545">
        <f t="shared" si="41"/>
        <v>0</v>
      </c>
      <c r="V50" s="545">
        <f t="shared" si="41"/>
        <v>0</v>
      </c>
      <c r="W50" s="546"/>
    </row>
    <row r="51" spans="2:24" x14ac:dyDescent="0.35">
      <c r="B51" s="544" t="s">
        <v>237</v>
      </c>
      <c r="C51" s="545">
        <f>+C49-C48</f>
        <v>0</v>
      </c>
      <c r="D51" s="545">
        <f>+(C48-D48)-D50</f>
        <v>0</v>
      </c>
      <c r="E51" s="545">
        <f t="shared" ref="E51:V51" si="42">+(D48-E48)-E50</f>
        <v>0</v>
      </c>
      <c r="F51" s="545">
        <f t="shared" si="42"/>
        <v>0</v>
      </c>
      <c r="G51" s="545">
        <f t="shared" si="42"/>
        <v>0</v>
      </c>
      <c r="H51" s="545">
        <f t="shared" si="42"/>
        <v>0</v>
      </c>
      <c r="I51" s="545">
        <f t="shared" si="42"/>
        <v>0</v>
      </c>
      <c r="J51" s="545">
        <f t="shared" si="42"/>
        <v>0</v>
      </c>
      <c r="K51" s="545">
        <f t="shared" si="42"/>
        <v>0</v>
      </c>
      <c r="L51" s="545">
        <f t="shared" si="42"/>
        <v>0</v>
      </c>
      <c r="M51" s="545">
        <f t="shared" si="42"/>
        <v>0</v>
      </c>
      <c r="N51" s="545">
        <f t="shared" si="42"/>
        <v>0</v>
      </c>
      <c r="O51" s="545">
        <f t="shared" si="42"/>
        <v>0</v>
      </c>
      <c r="P51" s="545">
        <f t="shared" si="42"/>
        <v>0</v>
      </c>
      <c r="Q51" s="545">
        <f t="shared" si="42"/>
        <v>0</v>
      </c>
      <c r="R51" s="545">
        <f t="shared" si="42"/>
        <v>0</v>
      </c>
      <c r="S51" s="545">
        <f t="shared" si="42"/>
        <v>0</v>
      </c>
      <c r="T51" s="545">
        <f t="shared" si="42"/>
        <v>0</v>
      </c>
      <c r="U51" s="545">
        <f t="shared" si="42"/>
        <v>0</v>
      </c>
      <c r="V51" s="545">
        <f t="shared" si="42"/>
        <v>0</v>
      </c>
      <c r="W51" s="546"/>
    </row>
    <row r="52" spans="2:24" x14ac:dyDescent="0.35">
      <c r="B52" s="486"/>
      <c r="C52" s="487"/>
      <c r="D52" s="487"/>
      <c r="E52" s="487"/>
      <c r="F52" s="487"/>
      <c r="G52" s="487"/>
      <c r="H52" s="487"/>
      <c r="I52" s="487"/>
      <c r="J52" s="487"/>
      <c r="K52" s="487"/>
      <c r="L52" s="487"/>
      <c r="M52" s="487"/>
      <c r="N52" s="487"/>
      <c r="O52" s="487"/>
      <c r="P52" s="487"/>
      <c r="Q52" s="487"/>
      <c r="R52" s="487"/>
      <c r="S52" s="487"/>
      <c r="T52" s="487"/>
      <c r="U52" s="487"/>
    </row>
    <row r="54" spans="2:24" ht="15" thickBot="1" x14ac:dyDescent="0.4">
      <c r="B54" s="486"/>
    </row>
    <row r="55" spans="2:24" ht="24.5" thickBot="1" x14ac:dyDescent="0.4">
      <c r="B55" s="879" t="s">
        <v>255</v>
      </c>
      <c r="C55" s="874"/>
      <c r="D55" s="874"/>
      <c r="E55" s="874"/>
      <c r="F55" s="874"/>
      <c r="G55" s="874"/>
      <c r="H55" s="874"/>
      <c r="I55" s="874"/>
      <c r="J55" s="874"/>
      <c r="K55" s="874"/>
      <c r="L55" s="874"/>
      <c r="M55" s="874"/>
      <c r="N55" s="874"/>
      <c r="O55" s="874"/>
      <c r="P55" s="874"/>
      <c r="Q55" s="874"/>
      <c r="R55" s="874"/>
      <c r="S55" s="874"/>
      <c r="T55" s="874"/>
      <c r="U55" s="874"/>
      <c r="V55" s="874"/>
      <c r="W55" s="875"/>
    </row>
    <row r="56" spans="2:24" x14ac:dyDescent="0.35">
      <c r="B56" s="520"/>
      <c r="C56" s="521"/>
      <c r="D56" s="508"/>
      <c r="E56" s="508"/>
      <c r="F56" s="508"/>
      <c r="G56" s="508"/>
      <c r="H56" s="508"/>
      <c r="I56" s="508"/>
      <c r="J56" s="508"/>
      <c r="K56" s="508"/>
      <c r="L56" s="508"/>
      <c r="M56" s="508"/>
      <c r="N56" s="509"/>
      <c r="O56" s="509"/>
      <c r="P56" s="509"/>
      <c r="Q56" s="509"/>
      <c r="R56" s="509"/>
      <c r="S56" s="509"/>
      <c r="T56" s="509"/>
      <c r="U56" s="509"/>
      <c r="V56" s="510"/>
      <c r="W56" s="511"/>
    </row>
    <row r="57" spans="2:24" ht="15" thickBot="1" x14ac:dyDescent="0.4">
      <c r="B57" s="522" t="s">
        <v>234</v>
      </c>
      <c r="C57" s="523" t="s">
        <v>165</v>
      </c>
      <c r="D57" s="524" t="s">
        <v>166</v>
      </c>
      <c r="E57" s="524" t="s">
        <v>167</v>
      </c>
      <c r="F57" s="524" t="s">
        <v>168</v>
      </c>
      <c r="G57" s="524" t="s">
        <v>169</v>
      </c>
      <c r="H57" s="524" t="s">
        <v>170</v>
      </c>
      <c r="I57" s="524" t="s">
        <v>171</v>
      </c>
      <c r="J57" s="524" t="s">
        <v>172</v>
      </c>
      <c r="K57" s="524" t="s">
        <v>173</v>
      </c>
      <c r="L57" s="524" t="s">
        <v>174</v>
      </c>
      <c r="M57" s="524" t="s">
        <v>175</v>
      </c>
      <c r="N57" s="524" t="s">
        <v>176</v>
      </c>
      <c r="O57" s="524" t="s">
        <v>177</v>
      </c>
      <c r="P57" s="524" t="s">
        <v>178</v>
      </c>
      <c r="Q57" s="524" t="s">
        <v>179</v>
      </c>
      <c r="R57" s="524" t="s">
        <v>180</v>
      </c>
      <c r="S57" s="524" t="s">
        <v>181</v>
      </c>
      <c r="T57" s="524" t="s">
        <v>182</v>
      </c>
      <c r="U57" s="524" t="s">
        <v>183</v>
      </c>
      <c r="V57" s="525" t="s">
        <v>184</v>
      </c>
      <c r="W57" s="526" t="s">
        <v>238</v>
      </c>
    </row>
    <row r="58" spans="2:24" ht="15" thickBot="1" x14ac:dyDescent="0.4">
      <c r="B58" s="496" t="s">
        <v>241</v>
      </c>
      <c r="C58" s="530">
        <f>C42/5</f>
        <v>0</v>
      </c>
      <c r="D58" s="531">
        <f>(D42-C42)/5</f>
        <v>0</v>
      </c>
      <c r="E58" s="531">
        <f t="shared" ref="E58:V60" si="43">(E42-D42)/5</f>
        <v>0</v>
      </c>
      <c r="F58" s="531">
        <f t="shared" si="43"/>
        <v>0</v>
      </c>
      <c r="G58" s="531">
        <f t="shared" si="43"/>
        <v>0</v>
      </c>
      <c r="H58" s="531">
        <f t="shared" si="43"/>
        <v>0</v>
      </c>
      <c r="I58" s="531">
        <f t="shared" si="43"/>
        <v>0</v>
      </c>
      <c r="J58" s="531">
        <f t="shared" si="43"/>
        <v>0</v>
      </c>
      <c r="K58" s="531">
        <f t="shared" si="43"/>
        <v>0</v>
      </c>
      <c r="L58" s="531">
        <f t="shared" si="43"/>
        <v>0</v>
      </c>
      <c r="M58" s="531">
        <f t="shared" si="43"/>
        <v>0</v>
      </c>
      <c r="N58" s="531">
        <f t="shared" si="43"/>
        <v>0</v>
      </c>
      <c r="O58" s="531">
        <f t="shared" si="43"/>
        <v>0</v>
      </c>
      <c r="P58" s="531">
        <f t="shared" si="43"/>
        <v>0</v>
      </c>
      <c r="Q58" s="531">
        <f t="shared" si="43"/>
        <v>0</v>
      </c>
      <c r="R58" s="531">
        <f t="shared" si="43"/>
        <v>0</v>
      </c>
      <c r="S58" s="531">
        <f t="shared" si="43"/>
        <v>0</v>
      </c>
      <c r="T58" s="531">
        <f t="shared" si="43"/>
        <v>0</v>
      </c>
      <c r="U58" s="531">
        <f t="shared" si="43"/>
        <v>0</v>
      </c>
      <c r="V58" s="531">
        <f t="shared" si="43"/>
        <v>0</v>
      </c>
      <c r="W58" s="527">
        <f>V42/100</f>
        <v>0</v>
      </c>
    </row>
    <row r="59" spans="2:24" ht="15" thickBot="1" x14ac:dyDescent="0.4">
      <c r="B59" s="496" t="s">
        <v>242</v>
      </c>
      <c r="C59" s="532">
        <f>C43/5</f>
        <v>0</v>
      </c>
      <c r="D59" s="533">
        <f t="shared" ref="D59:D62" si="44">(D43-C43)/5</f>
        <v>0</v>
      </c>
      <c r="E59" s="533">
        <f t="shared" si="43"/>
        <v>0</v>
      </c>
      <c r="F59" s="533">
        <f t="shared" si="43"/>
        <v>0</v>
      </c>
      <c r="G59" s="533">
        <f t="shared" si="43"/>
        <v>0</v>
      </c>
      <c r="H59" s="533">
        <f t="shared" si="43"/>
        <v>0</v>
      </c>
      <c r="I59" s="533">
        <f t="shared" si="43"/>
        <v>0</v>
      </c>
      <c r="J59" s="533">
        <f t="shared" si="43"/>
        <v>0</v>
      </c>
      <c r="K59" s="533">
        <f t="shared" si="43"/>
        <v>0</v>
      </c>
      <c r="L59" s="533">
        <f t="shared" si="43"/>
        <v>0</v>
      </c>
      <c r="M59" s="533">
        <f t="shared" si="43"/>
        <v>0</v>
      </c>
      <c r="N59" s="533">
        <f t="shared" si="43"/>
        <v>0</v>
      </c>
      <c r="O59" s="533">
        <f t="shared" si="43"/>
        <v>0</v>
      </c>
      <c r="P59" s="533">
        <f t="shared" si="43"/>
        <v>0</v>
      </c>
      <c r="Q59" s="533">
        <f t="shared" si="43"/>
        <v>0</v>
      </c>
      <c r="R59" s="533">
        <f t="shared" si="43"/>
        <v>0</v>
      </c>
      <c r="S59" s="533">
        <f t="shared" si="43"/>
        <v>0</v>
      </c>
      <c r="T59" s="533">
        <f t="shared" si="43"/>
        <v>0</v>
      </c>
      <c r="U59" s="533">
        <f t="shared" si="43"/>
        <v>0</v>
      </c>
      <c r="V59" s="533">
        <f t="shared" si="43"/>
        <v>0</v>
      </c>
      <c r="W59" s="528">
        <f t="shared" ref="W59:W60" si="45">V43/100</f>
        <v>0</v>
      </c>
    </row>
    <row r="60" spans="2:24" ht="15" thickBot="1" x14ac:dyDescent="0.4">
      <c r="B60" s="496" t="s">
        <v>244</v>
      </c>
      <c r="C60" s="532">
        <f>C44/5</f>
        <v>0</v>
      </c>
      <c r="D60" s="533">
        <f t="shared" si="44"/>
        <v>0</v>
      </c>
      <c r="E60" s="533">
        <f t="shared" si="43"/>
        <v>0</v>
      </c>
      <c r="F60" s="533">
        <f t="shared" si="43"/>
        <v>0</v>
      </c>
      <c r="G60" s="533">
        <f t="shared" si="43"/>
        <v>0</v>
      </c>
      <c r="H60" s="533">
        <f t="shared" si="43"/>
        <v>0</v>
      </c>
      <c r="I60" s="533">
        <f t="shared" si="43"/>
        <v>0</v>
      </c>
      <c r="J60" s="533">
        <f t="shared" si="43"/>
        <v>0</v>
      </c>
      <c r="K60" s="533">
        <f t="shared" si="43"/>
        <v>0</v>
      </c>
      <c r="L60" s="533">
        <f t="shared" si="43"/>
        <v>0</v>
      </c>
      <c r="M60" s="533">
        <f t="shared" si="43"/>
        <v>0</v>
      </c>
      <c r="N60" s="533">
        <f t="shared" si="43"/>
        <v>0</v>
      </c>
      <c r="O60" s="533">
        <f t="shared" si="43"/>
        <v>0</v>
      </c>
      <c r="P60" s="533">
        <f t="shared" si="43"/>
        <v>0</v>
      </c>
      <c r="Q60" s="533">
        <f t="shared" si="43"/>
        <v>0</v>
      </c>
      <c r="R60" s="533">
        <f t="shared" si="43"/>
        <v>0</v>
      </c>
      <c r="S60" s="533">
        <f t="shared" si="43"/>
        <v>0</v>
      </c>
      <c r="T60" s="533">
        <f t="shared" si="43"/>
        <v>0</v>
      </c>
      <c r="U60" s="533">
        <f t="shared" si="43"/>
        <v>0</v>
      </c>
      <c r="V60" s="533">
        <f t="shared" si="43"/>
        <v>0</v>
      </c>
      <c r="W60" s="528">
        <f t="shared" si="45"/>
        <v>0</v>
      </c>
    </row>
    <row r="61" spans="2:24" ht="15" thickBot="1" x14ac:dyDescent="0.4">
      <c r="B61" s="496" t="s">
        <v>243</v>
      </c>
      <c r="C61" s="532">
        <f>(C45)/5</f>
        <v>0</v>
      </c>
      <c r="D61" s="533">
        <f>(D45-C45)/5</f>
        <v>0</v>
      </c>
      <c r="E61" s="533">
        <f t="shared" ref="E61:V62" si="46">(E45-D45)/5</f>
        <v>0</v>
      </c>
      <c r="F61" s="533">
        <f t="shared" si="46"/>
        <v>0</v>
      </c>
      <c r="G61" s="533">
        <f t="shared" si="46"/>
        <v>0</v>
      </c>
      <c r="H61" s="533">
        <f t="shared" si="46"/>
        <v>0</v>
      </c>
      <c r="I61" s="533">
        <f t="shared" si="46"/>
        <v>0</v>
      </c>
      <c r="J61" s="533">
        <f t="shared" si="46"/>
        <v>0</v>
      </c>
      <c r="K61" s="533">
        <f t="shared" si="46"/>
        <v>0</v>
      </c>
      <c r="L61" s="533">
        <f t="shared" si="46"/>
        <v>0</v>
      </c>
      <c r="M61" s="533">
        <f t="shared" si="46"/>
        <v>0</v>
      </c>
      <c r="N61" s="533">
        <f t="shared" si="46"/>
        <v>0</v>
      </c>
      <c r="O61" s="533">
        <f t="shared" si="46"/>
        <v>0</v>
      </c>
      <c r="P61" s="533">
        <f t="shared" si="46"/>
        <v>0</v>
      </c>
      <c r="Q61" s="533">
        <f t="shared" si="46"/>
        <v>0</v>
      </c>
      <c r="R61" s="533">
        <f t="shared" si="46"/>
        <v>0</v>
      </c>
      <c r="S61" s="533">
        <f t="shared" si="46"/>
        <v>0</v>
      </c>
      <c r="T61" s="533">
        <f t="shared" si="46"/>
        <v>0</v>
      </c>
      <c r="U61" s="533">
        <f t="shared" si="46"/>
        <v>0</v>
      </c>
      <c r="V61" s="533">
        <f t="shared" si="46"/>
        <v>0</v>
      </c>
      <c r="W61" s="528">
        <f>V45/100</f>
        <v>0</v>
      </c>
    </row>
    <row r="62" spans="2:24" ht="15" thickBot="1" x14ac:dyDescent="0.4">
      <c r="B62" s="496" t="s">
        <v>323</v>
      </c>
      <c r="C62" s="532">
        <f>(C46)/5</f>
        <v>0</v>
      </c>
      <c r="D62" s="533">
        <f t="shared" si="44"/>
        <v>0</v>
      </c>
      <c r="E62" s="533">
        <f t="shared" si="46"/>
        <v>0</v>
      </c>
      <c r="F62" s="533">
        <f t="shared" si="46"/>
        <v>0</v>
      </c>
      <c r="G62" s="533">
        <f t="shared" si="46"/>
        <v>0</v>
      </c>
      <c r="H62" s="533">
        <f t="shared" si="46"/>
        <v>0</v>
      </c>
      <c r="I62" s="533">
        <f t="shared" si="46"/>
        <v>0</v>
      </c>
      <c r="J62" s="533">
        <f t="shared" si="46"/>
        <v>0</v>
      </c>
      <c r="K62" s="533">
        <f t="shared" si="46"/>
        <v>0</v>
      </c>
      <c r="L62" s="533">
        <f t="shared" si="46"/>
        <v>0</v>
      </c>
      <c r="M62" s="533">
        <f t="shared" si="46"/>
        <v>0</v>
      </c>
      <c r="N62" s="533">
        <f t="shared" si="46"/>
        <v>0</v>
      </c>
      <c r="O62" s="533">
        <f t="shared" si="46"/>
        <v>0</v>
      </c>
      <c r="P62" s="533">
        <f t="shared" si="46"/>
        <v>0</v>
      </c>
      <c r="Q62" s="533">
        <f t="shared" si="46"/>
        <v>0</v>
      </c>
      <c r="R62" s="533">
        <f t="shared" si="46"/>
        <v>0</v>
      </c>
      <c r="S62" s="533">
        <f t="shared" si="46"/>
        <v>0</v>
      </c>
      <c r="T62" s="533">
        <f t="shared" si="46"/>
        <v>0</v>
      </c>
      <c r="U62" s="533">
        <f t="shared" si="46"/>
        <v>0</v>
      </c>
      <c r="V62" s="533">
        <f t="shared" si="46"/>
        <v>0</v>
      </c>
      <c r="W62" s="529">
        <f>V46/100</f>
        <v>0</v>
      </c>
    </row>
    <row r="63" spans="2:24" x14ac:dyDescent="0.35">
      <c r="B63" s="496" t="s">
        <v>245</v>
      </c>
      <c r="C63" s="532">
        <f>C47/5</f>
        <v>0</v>
      </c>
      <c r="D63" s="533">
        <f>(D47-C47)/5</f>
        <v>0</v>
      </c>
      <c r="E63" s="533">
        <f t="shared" ref="E63:V65" si="47">(E47-D47)/5</f>
        <v>0</v>
      </c>
      <c r="F63" s="533">
        <f t="shared" si="47"/>
        <v>0</v>
      </c>
      <c r="G63" s="533">
        <f t="shared" si="47"/>
        <v>0</v>
      </c>
      <c r="H63" s="533">
        <f t="shared" si="47"/>
        <v>0</v>
      </c>
      <c r="I63" s="533">
        <f t="shared" si="47"/>
        <v>0</v>
      </c>
      <c r="J63" s="533">
        <f t="shared" si="47"/>
        <v>0</v>
      </c>
      <c r="K63" s="533">
        <f t="shared" si="47"/>
        <v>0</v>
      </c>
      <c r="L63" s="533">
        <f t="shared" si="47"/>
        <v>0</v>
      </c>
      <c r="M63" s="533">
        <f t="shared" si="47"/>
        <v>0</v>
      </c>
      <c r="N63" s="533">
        <f t="shared" si="47"/>
        <v>0</v>
      </c>
      <c r="O63" s="533">
        <f t="shared" si="47"/>
        <v>0</v>
      </c>
      <c r="P63" s="533">
        <f t="shared" si="47"/>
        <v>0</v>
      </c>
      <c r="Q63" s="533">
        <f t="shared" si="47"/>
        <v>0</v>
      </c>
      <c r="R63" s="533">
        <f t="shared" si="47"/>
        <v>0</v>
      </c>
      <c r="S63" s="533">
        <f t="shared" si="47"/>
        <v>0</v>
      </c>
      <c r="T63" s="533">
        <f t="shared" si="47"/>
        <v>0</v>
      </c>
      <c r="U63" s="533">
        <f t="shared" si="47"/>
        <v>0</v>
      </c>
      <c r="V63" s="533">
        <f t="shared" si="47"/>
        <v>0</v>
      </c>
      <c r="W63" s="527">
        <f t="shared" ref="W63:W65" si="48">V47/100</f>
        <v>0</v>
      </c>
    </row>
    <row r="64" spans="2:24" x14ac:dyDescent="0.35">
      <c r="B64" s="497" t="s">
        <v>253</v>
      </c>
      <c r="C64" s="532">
        <f>C48/5</f>
        <v>0</v>
      </c>
      <c r="D64" s="533">
        <f t="shared" ref="D64:D65" si="49">(D48-C48)/5</f>
        <v>0</v>
      </c>
      <c r="E64" s="533">
        <f t="shared" si="47"/>
        <v>0</v>
      </c>
      <c r="F64" s="533">
        <f t="shared" si="47"/>
        <v>0</v>
      </c>
      <c r="G64" s="533">
        <f t="shared" si="47"/>
        <v>0</v>
      </c>
      <c r="H64" s="533">
        <f t="shared" si="47"/>
        <v>0</v>
      </c>
      <c r="I64" s="533">
        <f t="shared" si="47"/>
        <v>0</v>
      </c>
      <c r="J64" s="533">
        <f t="shared" si="47"/>
        <v>0</v>
      </c>
      <c r="K64" s="533">
        <f t="shared" si="47"/>
        <v>0</v>
      </c>
      <c r="L64" s="533">
        <f t="shared" si="47"/>
        <v>0</v>
      </c>
      <c r="M64" s="533">
        <f t="shared" si="47"/>
        <v>0</v>
      </c>
      <c r="N64" s="533">
        <f t="shared" si="47"/>
        <v>0</v>
      </c>
      <c r="O64" s="533">
        <f t="shared" si="47"/>
        <v>0</v>
      </c>
      <c r="P64" s="533">
        <f t="shared" si="47"/>
        <v>0</v>
      </c>
      <c r="Q64" s="533">
        <f t="shared" si="47"/>
        <v>0</v>
      </c>
      <c r="R64" s="533">
        <f t="shared" si="47"/>
        <v>0</v>
      </c>
      <c r="S64" s="533">
        <f t="shared" si="47"/>
        <v>0</v>
      </c>
      <c r="T64" s="533">
        <f t="shared" si="47"/>
        <v>0</v>
      </c>
      <c r="U64" s="533">
        <f t="shared" si="47"/>
        <v>0</v>
      </c>
      <c r="V64" s="533">
        <f t="shared" si="47"/>
        <v>0</v>
      </c>
      <c r="W64" s="528">
        <f t="shared" si="48"/>
        <v>0</v>
      </c>
    </row>
    <row r="65" spans="1:101" ht="15" thickBot="1" x14ac:dyDescent="0.4">
      <c r="B65" s="498" t="s">
        <v>254</v>
      </c>
      <c r="C65" s="532">
        <f>C49/5</f>
        <v>0</v>
      </c>
      <c r="D65" s="533">
        <f t="shared" si="49"/>
        <v>0</v>
      </c>
      <c r="E65" s="533">
        <f t="shared" si="47"/>
        <v>0</v>
      </c>
      <c r="F65" s="533">
        <f t="shared" si="47"/>
        <v>0</v>
      </c>
      <c r="G65" s="533">
        <f t="shared" si="47"/>
        <v>0</v>
      </c>
      <c r="H65" s="533">
        <f t="shared" si="47"/>
        <v>0</v>
      </c>
      <c r="I65" s="533">
        <f t="shared" si="47"/>
        <v>0</v>
      </c>
      <c r="J65" s="533">
        <f t="shared" si="47"/>
        <v>0</v>
      </c>
      <c r="K65" s="533">
        <f t="shared" si="47"/>
        <v>0</v>
      </c>
      <c r="L65" s="533">
        <f t="shared" si="47"/>
        <v>0</v>
      </c>
      <c r="M65" s="533">
        <f t="shared" si="47"/>
        <v>0</v>
      </c>
      <c r="N65" s="533">
        <f t="shared" si="47"/>
        <v>0</v>
      </c>
      <c r="O65" s="533">
        <f t="shared" si="47"/>
        <v>0</v>
      </c>
      <c r="P65" s="533">
        <f t="shared" si="47"/>
        <v>0</v>
      </c>
      <c r="Q65" s="533">
        <f t="shared" si="47"/>
        <v>0</v>
      </c>
      <c r="R65" s="533">
        <f t="shared" si="47"/>
        <v>0</v>
      </c>
      <c r="S65" s="533">
        <f t="shared" si="47"/>
        <v>0</v>
      </c>
      <c r="T65" s="533">
        <f t="shared" si="47"/>
        <v>0</v>
      </c>
      <c r="U65" s="533">
        <f t="shared" si="47"/>
        <v>0</v>
      </c>
      <c r="V65" s="533">
        <f t="shared" si="47"/>
        <v>0</v>
      </c>
      <c r="W65" s="528">
        <f t="shared" si="48"/>
        <v>0</v>
      </c>
    </row>
    <row r="66" spans="1:101" x14ac:dyDescent="0.35">
      <c r="B66" s="484"/>
      <c r="C66" s="485"/>
      <c r="D66" s="485"/>
      <c r="E66" s="485"/>
      <c r="F66" s="485"/>
      <c r="G66" s="485"/>
      <c r="H66" s="485"/>
      <c r="I66" s="485"/>
      <c r="J66" s="485"/>
      <c r="K66" s="485"/>
      <c r="L66" s="485"/>
      <c r="M66" s="485"/>
      <c r="N66" s="485"/>
      <c r="O66" s="485"/>
      <c r="P66" s="485"/>
      <c r="Q66" s="485"/>
      <c r="R66" s="485"/>
      <c r="S66" s="485"/>
      <c r="T66" s="485"/>
      <c r="U66" s="485"/>
      <c r="V66" s="485"/>
      <c r="W66" s="485"/>
    </row>
    <row r="67" spans="1:101" x14ac:dyDescent="0.35">
      <c r="B67" s="484"/>
      <c r="C67" s="485"/>
      <c r="D67" s="485"/>
      <c r="E67" s="485"/>
      <c r="F67" s="485"/>
      <c r="G67" s="485"/>
      <c r="H67" s="485"/>
      <c r="I67" s="485"/>
      <c r="J67" s="485"/>
      <c r="K67" s="485"/>
      <c r="L67" s="485"/>
      <c r="M67" s="485"/>
      <c r="N67" s="485"/>
      <c r="O67" s="485"/>
      <c r="P67" s="485"/>
      <c r="Q67" s="485"/>
      <c r="R67" s="485"/>
      <c r="S67" s="485"/>
      <c r="T67" s="485"/>
      <c r="U67" s="485"/>
      <c r="V67" s="485"/>
      <c r="W67" s="485"/>
    </row>
    <row r="68" spans="1:101" ht="20" x14ac:dyDescent="0.4">
      <c r="A68" s="869" t="s">
        <v>257</v>
      </c>
      <c r="B68" s="870"/>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c r="CO68" s="870"/>
      <c r="CP68" s="870"/>
      <c r="CQ68" s="870"/>
      <c r="CR68" s="870"/>
      <c r="CS68" s="870"/>
      <c r="CT68" s="870"/>
      <c r="CU68" s="870"/>
      <c r="CV68" s="870"/>
      <c r="CW68" s="870"/>
    </row>
    <row r="69" spans="1:101" ht="15" thickBot="1" x14ac:dyDescent="0.4">
      <c r="B69" s="484"/>
      <c r="C69" s="8">
        <v>0</v>
      </c>
      <c r="D69" s="488">
        <v>5</v>
      </c>
      <c r="E69" s="488">
        <v>10</v>
      </c>
      <c r="F69" s="488">
        <v>15</v>
      </c>
      <c r="G69" s="488">
        <v>20</v>
      </c>
      <c r="H69" s="488">
        <v>25</v>
      </c>
      <c r="I69" s="488">
        <v>30</v>
      </c>
      <c r="J69" s="488">
        <v>35</v>
      </c>
      <c r="K69" s="488">
        <v>40</v>
      </c>
      <c r="L69" s="488">
        <v>45</v>
      </c>
      <c r="M69" s="488">
        <v>50</v>
      </c>
      <c r="N69" s="488">
        <v>55</v>
      </c>
      <c r="O69" s="488">
        <v>60</v>
      </c>
      <c r="P69" s="488">
        <v>65</v>
      </c>
      <c r="Q69" s="488">
        <v>70</v>
      </c>
      <c r="R69" s="488">
        <v>75</v>
      </c>
      <c r="S69" s="488">
        <v>80</v>
      </c>
      <c r="T69" s="488">
        <v>85</v>
      </c>
      <c r="U69" s="488">
        <v>90</v>
      </c>
      <c r="V69" s="488">
        <v>95</v>
      </c>
      <c r="W69" s="488">
        <v>100</v>
      </c>
    </row>
    <row r="70" spans="1:101" ht="15" thickBot="1" x14ac:dyDescent="0.4">
      <c r="B70" s="496" t="s">
        <v>246</v>
      </c>
      <c r="C70">
        <v>0</v>
      </c>
      <c r="D70" s="485">
        <f t="shared" ref="D70:D75" si="50">C42*-1</f>
        <v>0</v>
      </c>
      <c r="E70" s="485">
        <f t="shared" ref="E70:W70" si="51">D42*-1</f>
        <v>0</v>
      </c>
      <c r="F70" s="485">
        <f t="shared" si="51"/>
        <v>0</v>
      </c>
      <c r="G70" s="485">
        <f t="shared" si="51"/>
        <v>0</v>
      </c>
      <c r="H70" s="485">
        <f t="shared" si="51"/>
        <v>0</v>
      </c>
      <c r="I70" s="485">
        <f t="shared" si="51"/>
        <v>0</v>
      </c>
      <c r="J70" s="485">
        <f t="shared" si="51"/>
        <v>0</v>
      </c>
      <c r="K70" s="485">
        <f t="shared" si="51"/>
        <v>0</v>
      </c>
      <c r="L70" s="485">
        <f t="shared" si="51"/>
        <v>0</v>
      </c>
      <c r="M70" s="485">
        <f t="shared" si="51"/>
        <v>0</v>
      </c>
      <c r="N70" s="485">
        <f t="shared" si="51"/>
        <v>0</v>
      </c>
      <c r="O70" s="485">
        <f t="shared" si="51"/>
        <v>0</v>
      </c>
      <c r="P70" s="485">
        <f t="shared" si="51"/>
        <v>0</v>
      </c>
      <c r="Q70" s="485">
        <f t="shared" si="51"/>
        <v>0</v>
      </c>
      <c r="R70" s="485">
        <f t="shared" si="51"/>
        <v>0</v>
      </c>
      <c r="S70" s="485">
        <f t="shared" si="51"/>
        <v>0</v>
      </c>
      <c r="T70" s="485">
        <f t="shared" si="51"/>
        <v>0</v>
      </c>
      <c r="U70" s="485">
        <f t="shared" si="51"/>
        <v>0</v>
      </c>
      <c r="V70" s="485">
        <f t="shared" si="51"/>
        <v>0</v>
      </c>
      <c r="W70" s="485">
        <f t="shared" si="51"/>
        <v>0</v>
      </c>
    </row>
    <row r="71" spans="1:101" ht="15" thickBot="1" x14ac:dyDescent="0.4">
      <c r="B71" s="496" t="s">
        <v>327</v>
      </c>
      <c r="C71">
        <v>0</v>
      </c>
      <c r="D71" s="485">
        <f t="shared" si="50"/>
        <v>0</v>
      </c>
      <c r="E71" s="485">
        <f t="shared" ref="E71:W71" si="52">D43*-1</f>
        <v>0</v>
      </c>
      <c r="F71" s="485">
        <f t="shared" si="52"/>
        <v>0</v>
      </c>
      <c r="G71" s="485">
        <f t="shared" si="52"/>
        <v>0</v>
      </c>
      <c r="H71" s="485">
        <f t="shared" si="52"/>
        <v>0</v>
      </c>
      <c r="I71" s="485">
        <f t="shared" si="52"/>
        <v>0</v>
      </c>
      <c r="J71" s="485">
        <f t="shared" si="52"/>
        <v>0</v>
      </c>
      <c r="K71" s="485">
        <f t="shared" si="52"/>
        <v>0</v>
      </c>
      <c r="L71" s="485">
        <f t="shared" si="52"/>
        <v>0</v>
      </c>
      <c r="M71" s="485">
        <f t="shared" si="52"/>
        <v>0</v>
      </c>
      <c r="N71" s="485">
        <f t="shared" si="52"/>
        <v>0</v>
      </c>
      <c r="O71" s="485">
        <f t="shared" si="52"/>
        <v>0</v>
      </c>
      <c r="P71" s="485">
        <f t="shared" si="52"/>
        <v>0</v>
      </c>
      <c r="Q71" s="485">
        <f t="shared" si="52"/>
        <v>0</v>
      </c>
      <c r="R71" s="485">
        <f t="shared" si="52"/>
        <v>0</v>
      </c>
      <c r="S71" s="485">
        <f t="shared" si="52"/>
        <v>0</v>
      </c>
      <c r="T71" s="485">
        <f t="shared" si="52"/>
        <v>0</v>
      </c>
      <c r="U71" s="485">
        <f t="shared" si="52"/>
        <v>0</v>
      </c>
      <c r="V71" s="485">
        <f t="shared" si="52"/>
        <v>0</v>
      </c>
      <c r="W71" s="485">
        <f t="shared" si="52"/>
        <v>0</v>
      </c>
    </row>
    <row r="72" spans="1:101" ht="15" thickBot="1" x14ac:dyDescent="0.4">
      <c r="B72" s="496" t="s">
        <v>326</v>
      </c>
      <c r="C72">
        <v>0</v>
      </c>
      <c r="D72" s="485">
        <f t="shared" si="50"/>
        <v>0</v>
      </c>
      <c r="E72" s="485">
        <f t="shared" ref="E72:W72" si="53">D44*-1</f>
        <v>0</v>
      </c>
      <c r="F72" s="485">
        <f t="shared" si="53"/>
        <v>0</v>
      </c>
      <c r="G72" s="485">
        <f t="shared" si="53"/>
        <v>0</v>
      </c>
      <c r="H72" s="485">
        <f t="shared" si="53"/>
        <v>0</v>
      </c>
      <c r="I72" s="485">
        <f t="shared" si="53"/>
        <v>0</v>
      </c>
      <c r="J72" s="485">
        <f t="shared" si="53"/>
        <v>0</v>
      </c>
      <c r="K72" s="485">
        <f t="shared" si="53"/>
        <v>0</v>
      </c>
      <c r="L72" s="485">
        <f t="shared" si="53"/>
        <v>0</v>
      </c>
      <c r="M72" s="485">
        <f t="shared" si="53"/>
        <v>0</v>
      </c>
      <c r="N72" s="485">
        <f t="shared" si="53"/>
        <v>0</v>
      </c>
      <c r="O72" s="485">
        <f t="shared" si="53"/>
        <v>0</v>
      </c>
      <c r="P72" s="485">
        <f t="shared" si="53"/>
        <v>0</v>
      </c>
      <c r="Q72" s="485">
        <f t="shared" si="53"/>
        <v>0</v>
      </c>
      <c r="R72" s="485">
        <f t="shared" si="53"/>
        <v>0</v>
      </c>
      <c r="S72" s="485">
        <f t="shared" si="53"/>
        <v>0</v>
      </c>
      <c r="T72" s="485">
        <f t="shared" si="53"/>
        <v>0</v>
      </c>
      <c r="U72" s="485">
        <f t="shared" si="53"/>
        <v>0</v>
      </c>
      <c r="V72" s="485">
        <f t="shared" si="53"/>
        <v>0</v>
      </c>
      <c r="W72" s="485">
        <f t="shared" si="53"/>
        <v>0</v>
      </c>
    </row>
    <row r="73" spans="1:101" ht="15" thickBot="1" x14ac:dyDescent="0.4">
      <c r="B73" s="496" t="s">
        <v>325</v>
      </c>
      <c r="C73">
        <v>0</v>
      </c>
      <c r="D73" s="485">
        <f t="shared" si="50"/>
        <v>0</v>
      </c>
      <c r="E73" s="485">
        <f t="shared" ref="E73:W73" si="54">D45*-1</f>
        <v>0</v>
      </c>
      <c r="F73" s="485">
        <f t="shared" si="54"/>
        <v>0</v>
      </c>
      <c r="G73" s="485">
        <f t="shared" si="54"/>
        <v>0</v>
      </c>
      <c r="H73" s="485">
        <f t="shared" si="54"/>
        <v>0</v>
      </c>
      <c r="I73" s="485">
        <f t="shared" si="54"/>
        <v>0</v>
      </c>
      <c r="J73" s="485">
        <f t="shared" si="54"/>
        <v>0</v>
      </c>
      <c r="K73" s="485">
        <f t="shared" si="54"/>
        <v>0</v>
      </c>
      <c r="L73" s="485">
        <f t="shared" si="54"/>
        <v>0</v>
      </c>
      <c r="M73" s="485">
        <f t="shared" si="54"/>
        <v>0</v>
      </c>
      <c r="N73" s="485">
        <f t="shared" si="54"/>
        <v>0</v>
      </c>
      <c r="O73" s="485">
        <f t="shared" si="54"/>
        <v>0</v>
      </c>
      <c r="P73" s="485">
        <f t="shared" si="54"/>
        <v>0</v>
      </c>
      <c r="Q73" s="485">
        <f t="shared" si="54"/>
        <v>0</v>
      </c>
      <c r="R73" s="485">
        <f t="shared" si="54"/>
        <v>0</v>
      </c>
      <c r="S73" s="485">
        <f t="shared" si="54"/>
        <v>0</v>
      </c>
      <c r="T73" s="485">
        <f t="shared" si="54"/>
        <v>0</v>
      </c>
      <c r="U73" s="485">
        <f t="shared" si="54"/>
        <v>0</v>
      </c>
      <c r="V73" s="485">
        <f t="shared" si="54"/>
        <v>0</v>
      </c>
      <c r="W73" s="485">
        <f t="shared" si="54"/>
        <v>0</v>
      </c>
    </row>
    <row r="74" spans="1:101" ht="15" thickBot="1" x14ac:dyDescent="0.4">
      <c r="B74" s="496" t="s">
        <v>324</v>
      </c>
      <c r="C74">
        <v>0</v>
      </c>
      <c r="D74" s="485">
        <f t="shared" si="50"/>
        <v>0</v>
      </c>
      <c r="E74" s="485">
        <f t="shared" ref="E74:W74" si="55">D46*-1</f>
        <v>0</v>
      </c>
      <c r="F74" s="485">
        <f t="shared" si="55"/>
        <v>0</v>
      </c>
      <c r="G74" s="485">
        <f t="shared" si="55"/>
        <v>0</v>
      </c>
      <c r="H74" s="485">
        <f t="shared" si="55"/>
        <v>0</v>
      </c>
      <c r="I74" s="485">
        <f t="shared" si="55"/>
        <v>0</v>
      </c>
      <c r="J74" s="485">
        <f t="shared" si="55"/>
        <v>0</v>
      </c>
      <c r="K74" s="485">
        <f t="shared" si="55"/>
        <v>0</v>
      </c>
      <c r="L74" s="485">
        <f t="shared" si="55"/>
        <v>0</v>
      </c>
      <c r="M74" s="485">
        <f t="shared" si="55"/>
        <v>0</v>
      </c>
      <c r="N74" s="485">
        <f t="shared" si="55"/>
        <v>0</v>
      </c>
      <c r="O74" s="485">
        <f t="shared" si="55"/>
        <v>0</v>
      </c>
      <c r="P74" s="485">
        <f t="shared" si="55"/>
        <v>0</v>
      </c>
      <c r="Q74" s="485">
        <f t="shared" si="55"/>
        <v>0</v>
      </c>
      <c r="R74" s="485">
        <f t="shared" si="55"/>
        <v>0</v>
      </c>
      <c r="S74" s="485">
        <f t="shared" si="55"/>
        <v>0</v>
      </c>
      <c r="T74" s="485">
        <f t="shared" si="55"/>
        <v>0</v>
      </c>
      <c r="U74" s="485">
        <f t="shared" si="55"/>
        <v>0</v>
      </c>
      <c r="V74" s="485">
        <f t="shared" si="55"/>
        <v>0</v>
      </c>
      <c r="W74" s="485">
        <f t="shared" si="55"/>
        <v>0</v>
      </c>
    </row>
    <row r="75" spans="1:101" x14ac:dyDescent="0.35">
      <c r="B75" s="496" t="s">
        <v>250</v>
      </c>
      <c r="C75">
        <v>0</v>
      </c>
      <c r="D75" s="485">
        <f t="shared" si="50"/>
        <v>0</v>
      </c>
      <c r="E75" s="485">
        <f t="shared" ref="E75:W75" si="56">D47*-1</f>
        <v>0</v>
      </c>
      <c r="F75" s="485">
        <f t="shared" si="56"/>
        <v>0</v>
      </c>
      <c r="G75" s="485">
        <f t="shared" si="56"/>
        <v>0</v>
      </c>
      <c r="H75" s="485">
        <f t="shared" si="56"/>
        <v>0</v>
      </c>
      <c r="I75" s="485">
        <f t="shared" si="56"/>
        <v>0</v>
      </c>
      <c r="J75" s="485">
        <f t="shared" si="56"/>
        <v>0</v>
      </c>
      <c r="K75" s="485">
        <f t="shared" si="56"/>
        <v>0</v>
      </c>
      <c r="L75" s="485">
        <f t="shared" si="56"/>
        <v>0</v>
      </c>
      <c r="M75" s="485">
        <f t="shared" si="56"/>
        <v>0</v>
      </c>
      <c r="N75" s="485">
        <f t="shared" si="56"/>
        <v>0</v>
      </c>
      <c r="O75" s="485">
        <f t="shared" si="56"/>
        <v>0</v>
      </c>
      <c r="P75" s="485">
        <f t="shared" si="56"/>
        <v>0</v>
      </c>
      <c r="Q75" s="485">
        <f t="shared" si="56"/>
        <v>0</v>
      </c>
      <c r="R75" s="485">
        <f t="shared" si="56"/>
        <v>0</v>
      </c>
      <c r="S75" s="485">
        <f t="shared" si="56"/>
        <v>0</v>
      </c>
      <c r="T75" s="485">
        <f t="shared" si="56"/>
        <v>0</v>
      </c>
      <c r="U75" s="485">
        <f t="shared" si="56"/>
        <v>0</v>
      </c>
      <c r="V75" s="485">
        <f t="shared" si="56"/>
        <v>0</v>
      </c>
      <c r="W75" s="485">
        <f t="shared" si="56"/>
        <v>0</v>
      </c>
    </row>
    <row r="76" spans="1:101" x14ac:dyDescent="0.35">
      <c r="B76" s="552"/>
      <c r="C76">
        <v>0</v>
      </c>
      <c r="D76" s="485">
        <v>0</v>
      </c>
      <c r="E76">
        <v>0</v>
      </c>
      <c r="F76" s="485">
        <v>0</v>
      </c>
      <c r="G76">
        <v>0</v>
      </c>
      <c r="H76" s="485">
        <v>0</v>
      </c>
      <c r="I76">
        <v>0</v>
      </c>
      <c r="J76" s="485">
        <v>0</v>
      </c>
      <c r="K76">
        <v>0</v>
      </c>
      <c r="L76" s="485">
        <v>0</v>
      </c>
      <c r="M76">
        <v>0</v>
      </c>
      <c r="N76" s="485">
        <v>0</v>
      </c>
      <c r="O76">
        <v>0</v>
      </c>
      <c r="P76" s="485">
        <v>0</v>
      </c>
      <c r="Q76">
        <v>0</v>
      </c>
      <c r="R76" s="485">
        <v>0</v>
      </c>
      <c r="S76">
        <v>0</v>
      </c>
      <c r="T76" s="485">
        <v>0</v>
      </c>
      <c r="U76">
        <v>0</v>
      </c>
      <c r="V76" s="485">
        <v>0</v>
      </c>
      <c r="W76">
        <v>0</v>
      </c>
    </row>
    <row r="77" spans="1:101" x14ac:dyDescent="0.35">
      <c r="B77" s="497" t="s">
        <v>321</v>
      </c>
      <c r="C77">
        <v>0</v>
      </c>
      <c r="D77" s="485">
        <f>C48*-1</f>
        <v>0</v>
      </c>
      <c r="E77" s="485">
        <f t="shared" ref="E77:W77" si="57">D48*-1</f>
        <v>0</v>
      </c>
      <c r="F77" s="485">
        <f t="shared" si="57"/>
        <v>0</v>
      </c>
      <c r="G77" s="485">
        <f t="shared" si="57"/>
        <v>0</v>
      </c>
      <c r="H77" s="485">
        <f t="shared" si="57"/>
        <v>0</v>
      </c>
      <c r="I77" s="485">
        <f t="shared" si="57"/>
        <v>0</v>
      </c>
      <c r="J77" s="485">
        <f t="shared" si="57"/>
        <v>0</v>
      </c>
      <c r="K77" s="485">
        <f t="shared" si="57"/>
        <v>0</v>
      </c>
      <c r="L77" s="485">
        <f t="shared" si="57"/>
        <v>0</v>
      </c>
      <c r="M77" s="485">
        <f t="shared" si="57"/>
        <v>0</v>
      </c>
      <c r="N77" s="485">
        <f t="shared" si="57"/>
        <v>0</v>
      </c>
      <c r="O77" s="485">
        <f t="shared" si="57"/>
        <v>0</v>
      </c>
      <c r="P77" s="485">
        <f t="shared" si="57"/>
        <v>0</v>
      </c>
      <c r="Q77" s="485">
        <f t="shared" si="57"/>
        <v>0</v>
      </c>
      <c r="R77" s="485">
        <f t="shared" si="57"/>
        <v>0</v>
      </c>
      <c r="S77" s="485">
        <f t="shared" si="57"/>
        <v>0</v>
      </c>
      <c r="T77" s="485">
        <f t="shared" si="57"/>
        <v>0</v>
      </c>
      <c r="U77" s="485">
        <f t="shared" si="57"/>
        <v>0</v>
      </c>
      <c r="V77" s="485">
        <f t="shared" si="57"/>
        <v>0</v>
      </c>
      <c r="W77" s="485">
        <f t="shared" si="57"/>
        <v>0</v>
      </c>
    </row>
    <row r="78" spans="1:101" x14ac:dyDescent="0.35">
      <c r="B78" s="497" t="s">
        <v>322</v>
      </c>
      <c r="C78">
        <v>0</v>
      </c>
      <c r="D78" s="485">
        <f>C49*-1</f>
        <v>0</v>
      </c>
      <c r="E78" s="485">
        <f t="shared" ref="E78:W78" si="58">D49*-1</f>
        <v>0</v>
      </c>
      <c r="F78" s="485">
        <f t="shared" si="58"/>
        <v>0</v>
      </c>
      <c r="G78" s="485">
        <f t="shared" si="58"/>
        <v>0</v>
      </c>
      <c r="H78" s="485">
        <f t="shared" si="58"/>
        <v>0</v>
      </c>
      <c r="I78" s="485">
        <f t="shared" si="58"/>
        <v>0</v>
      </c>
      <c r="J78" s="485">
        <f t="shared" si="58"/>
        <v>0</v>
      </c>
      <c r="K78" s="485">
        <f t="shared" si="58"/>
        <v>0</v>
      </c>
      <c r="L78" s="485">
        <f t="shared" si="58"/>
        <v>0</v>
      </c>
      <c r="M78" s="485">
        <f t="shared" si="58"/>
        <v>0</v>
      </c>
      <c r="N78" s="485">
        <f t="shared" si="58"/>
        <v>0</v>
      </c>
      <c r="O78" s="485">
        <f t="shared" si="58"/>
        <v>0</v>
      </c>
      <c r="P78" s="485">
        <f t="shared" si="58"/>
        <v>0</v>
      </c>
      <c r="Q78" s="485">
        <f t="shared" si="58"/>
        <v>0</v>
      </c>
      <c r="R78" s="485">
        <f t="shared" si="58"/>
        <v>0</v>
      </c>
      <c r="S78" s="485">
        <f t="shared" si="58"/>
        <v>0</v>
      </c>
      <c r="T78" s="485">
        <f t="shared" si="58"/>
        <v>0</v>
      </c>
      <c r="U78" s="485">
        <f t="shared" si="58"/>
        <v>0</v>
      </c>
      <c r="V78" s="485">
        <f t="shared" si="58"/>
        <v>0</v>
      </c>
      <c r="W78" s="485">
        <f t="shared" si="58"/>
        <v>0</v>
      </c>
    </row>
    <row r="79" spans="1:101" x14ac:dyDescent="0.35">
      <c r="B79" s="484"/>
      <c r="D79" s="485"/>
      <c r="E79" s="485"/>
      <c r="F79" s="485"/>
      <c r="G79" s="485"/>
      <c r="H79" s="485"/>
      <c r="I79" s="485"/>
      <c r="J79" s="485"/>
      <c r="K79" s="485"/>
      <c r="L79" s="485"/>
      <c r="M79" s="485"/>
      <c r="N79" s="485"/>
      <c r="O79" s="485"/>
      <c r="P79" s="485"/>
      <c r="Q79" s="485"/>
      <c r="R79" s="485"/>
      <c r="S79" s="485"/>
      <c r="T79" s="485"/>
      <c r="U79" s="485"/>
      <c r="V79" s="485"/>
      <c r="W79" s="485"/>
    </row>
    <row r="80" spans="1:101" x14ac:dyDescent="0.35">
      <c r="B80" s="484"/>
      <c r="D80" s="485"/>
      <c r="E80" s="485"/>
      <c r="F80" s="485"/>
      <c r="G80" s="485"/>
      <c r="H80" s="485"/>
      <c r="I80" s="485"/>
      <c r="J80" s="485"/>
      <c r="K80" s="485"/>
      <c r="L80" s="485"/>
      <c r="M80" s="485"/>
      <c r="N80" s="485"/>
      <c r="O80" s="485"/>
      <c r="P80" s="485"/>
      <c r="Q80" s="485"/>
      <c r="R80" s="485"/>
      <c r="S80" s="485"/>
      <c r="T80" s="485"/>
      <c r="U80" s="485"/>
      <c r="V80" s="485"/>
      <c r="W80" s="485"/>
    </row>
    <row r="81" spans="2:23" x14ac:dyDescent="0.35">
      <c r="B81" s="484" t="s">
        <v>239</v>
      </c>
      <c r="C81" s="485"/>
      <c r="D81" s="485"/>
      <c r="E81" s="485"/>
      <c r="F81" s="485"/>
      <c r="G81" s="485"/>
      <c r="H81" s="485"/>
      <c r="I81" s="485"/>
      <c r="J81" s="485"/>
      <c r="K81" s="485"/>
      <c r="L81" s="485"/>
      <c r="M81" s="485"/>
      <c r="N81" s="485"/>
      <c r="O81" s="485"/>
      <c r="P81" s="485"/>
      <c r="Q81" s="485"/>
      <c r="R81" s="485"/>
      <c r="S81" s="485"/>
      <c r="T81" s="485"/>
      <c r="U81" s="485"/>
      <c r="V81" s="485"/>
      <c r="W81" s="485"/>
    </row>
    <row r="82" spans="2:23" x14ac:dyDescent="0.35">
      <c r="B82" s="484" t="s">
        <v>240</v>
      </c>
      <c r="C82" s="485"/>
      <c r="D82" s="485"/>
      <c r="E82" s="485"/>
      <c r="F82" s="485"/>
      <c r="G82" s="485"/>
      <c r="H82" s="485"/>
      <c r="I82" s="485"/>
      <c r="J82" s="485"/>
      <c r="K82" s="485"/>
      <c r="L82" s="485"/>
      <c r="M82" s="485"/>
      <c r="N82" s="485"/>
      <c r="O82" s="485"/>
      <c r="P82" s="485"/>
      <c r="Q82" s="485"/>
      <c r="R82" s="485"/>
      <c r="S82" s="485"/>
      <c r="T82" s="485"/>
      <c r="U82" s="485"/>
      <c r="V82" s="485"/>
      <c r="W82" s="485"/>
    </row>
    <row r="83" spans="2:23" x14ac:dyDescent="0.35">
      <c r="B83" s="484"/>
      <c r="C83" s="485"/>
      <c r="D83" s="485"/>
      <c r="E83" s="485"/>
      <c r="F83" s="485"/>
      <c r="G83" s="485"/>
      <c r="H83" s="485"/>
      <c r="I83" s="485"/>
      <c r="J83" s="485"/>
      <c r="K83" s="485"/>
      <c r="L83" s="485"/>
      <c r="M83" s="485"/>
      <c r="N83" s="485"/>
      <c r="O83" s="485"/>
      <c r="P83" s="485"/>
      <c r="Q83" s="485"/>
      <c r="R83" s="485"/>
      <c r="S83" s="485"/>
      <c r="T83" s="485"/>
      <c r="U83" s="485"/>
      <c r="V83" s="485"/>
      <c r="W83" s="485"/>
    </row>
    <row r="84" spans="2:23" x14ac:dyDescent="0.35">
      <c r="B84" s="484"/>
      <c r="C84" s="485"/>
      <c r="D84" s="485"/>
      <c r="E84" s="485"/>
      <c r="F84" s="485"/>
      <c r="G84" s="485"/>
      <c r="H84" s="485"/>
      <c r="I84" s="485"/>
      <c r="J84" s="485"/>
      <c r="K84" s="485"/>
      <c r="L84" s="485"/>
      <c r="M84" s="485"/>
      <c r="N84" s="485"/>
      <c r="O84" s="485"/>
      <c r="P84" s="485"/>
      <c r="Q84" s="485"/>
      <c r="R84" s="485"/>
      <c r="S84" s="485"/>
      <c r="T84" s="485"/>
      <c r="U84" s="485"/>
      <c r="V84" s="485"/>
      <c r="W84" s="485"/>
    </row>
  </sheetData>
  <mergeCells count="7">
    <mergeCell ref="A68:CW68"/>
    <mergeCell ref="A11:CW11"/>
    <mergeCell ref="B12:CX12"/>
    <mergeCell ref="B25:W25"/>
    <mergeCell ref="A38:CW38"/>
    <mergeCell ref="B39:V39"/>
    <mergeCell ref="B55:W5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52088-C639-478C-B6AA-08589CE1258C}">
  <dimension ref="B3:AD57"/>
  <sheetViews>
    <sheetView topLeftCell="A17" workbookViewId="0">
      <selection activeCell="Y34" sqref="Y34"/>
    </sheetView>
  </sheetViews>
  <sheetFormatPr defaultRowHeight="14.5" x14ac:dyDescent="0.35"/>
  <cols>
    <col min="22" max="22" width="17" customWidth="1"/>
    <col min="27" max="27" width="14.26953125" customWidth="1"/>
  </cols>
  <sheetData>
    <row r="3" spans="2:30" ht="16.5" x14ac:dyDescent="0.35">
      <c r="B3" s="696" t="s">
        <v>23</v>
      </c>
      <c r="V3" s="377" t="s">
        <v>194</v>
      </c>
      <c r="W3" s="377"/>
      <c r="X3" s="378"/>
    </row>
    <row r="4" spans="2:30" ht="17" thickBot="1" x14ac:dyDescent="0.4">
      <c r="B4" s="696" t="s">
        <v>24</v>
      </c>
    </row>
    <row r="5" spans="2:30" ht="16.5" x14ac:dyDescent="0.35">
      <c r="B5" s="10"/>
      <c r="M5" t="s">
        <v>102</v>
      </c>
      <c r="V5" s="349"/>
      <c r="W5" s="350" t="s">
        <v>189</v>
      </c>
      <c r="X5" s="350"/>
      <c r="Y5" s="351"/>
      <c r="AA5" s="349"/>
      <c r="AB5" s="350" t="s">
        <v>191</v>
      </c>
      <c r="AC5" s="350"/>
      <c r="AD5" s="351"/>
    </row>
    <row r="6" spans="2:30" ht="15" thickBot="1" x14ac:dyDescent="0.4">
      <c r="V6" s="332" t="s">
        <v>190</v>
      </c>
      <c r="W6" s="20">
        <v>-80</v>
      </c>
      <c r="X6" s="20" t="s">
        <v>1</v>
      </c>
      <c r="Y6" s="333"/>
      <c r="AA6" s="332" t="s">
        <v>190</v>
      </c>
      <c r="AB6" s="20">
        <v>-80</v>
      </c>
      <c r="AC6" s="20"/>
      <c r="AD6" s="333"/>
    </row>
    <row r="7" spans="2:30" ht="15" thickBot="1" x14ac:dyDescent="0.4">
      <c r="B7" s="11"/>
      <c r="N7" s="349" t="s">
        <v>25</v>
      </c>
      <c r="O7" s="350"/>
      <c r="P7" s="350" t="s">
        <v>39</v>
      </c>
      <c r="Q7" s="350" t="s">
        <v>19</v>
      </c>
      <c r="R7" s="350" t="s">
        <v>22</v>
      </c>
      <c r="S7" s="647" t="s">
        <v>312</v>
      </c>
      <c r="V7" s="336" t="s">
        <v>347</v>
      </c>
      <c r="W7" s="348">
        <v>0.13</v>
      </c>
      <c r="X7" s="337"/>
      <c r="Y7" s="347"/>
      <c r="AA7" s="336" t="s">
        <v>347</v>
      </c>
      <c r="AB7" s="348">
        <v>7.0000000000000007E-2</v>
      </c>
      <c r="AC7" s="337"/>
      <c r="AD7" s="347"/>
    </row>
    <row r="8" spans="2:30" x14ac:dyDescent="0.35">
      <c r="N8" s="335"/>
      <c r="O8" s="20"/>
      <c r="P8" s="20" t="s">
        <v>33</v>
      </c>
      <c r="Q8" s="20" t="s">
        <v>33</v>
      </c>
      <c r="R8" s="20" t="s">
        <v>33</v>
      </c>
      <c r="S8" s="333" t="s">
        <v>33</v>
      </c>
      <c r="V8" s="340"/>
      <c r="W8" s="341"/>
      <c r="X8" s="341"/>
      <c r="Y8" s="342"/>
      <c r="AA8" s="340"/>
      <c r="AB8" s="341"/>
      <c r="AC8" s="341"/>
      <c r="AD8" s="342"/>
    </row>
    <row r="9" spans="2:30" x14ac:dyDescent="0.35">
      <c r="N9" s="648" t="s">
        <v>26</v>
      </c>
      <c r="O9" s="20"/>
      <c r="P9" s="20">
        <v>0.74</v>
      </c>
      <c r="Q9" s="20">
        <v>0.56999999999999995</v>
      </c>
      <c r="R9" s="20">
        <v>0.4</v>
      </c>
      <c r="S9" s="333">
        <v>0.42</v>
      </c>
      <c r="V9" s="334" t="s">
        <v>192</v>
      </c>
      <c r="W9" s="20" t="s">
        <v>33</v>
      </c>
      <c r="X9" s="20" t="s">
        <v>40</v>
      </c>
      <c r="Y9" s="333" t="s">
        <v>44</v>
      </c>
      <c r="AA9" s="334" t="s">
        <v>195</v>
      </c>
      <c r="AB9" s="20" t="s">
        <v>33</v>
      </c>
      <c r="AC9" s="20" t="s">
        <v>40</v>
      </c>
      <c r="AD9" s="333" t="s">
        <v>44</v>
      </c>
    </row>
    <row r="10" spans="2:30" ht="15" thickBot="1" x14ac:dyDescent="0.4">
      <c r="N10" s="346" t="s">
        <v>27</v>
      </c>
      <c r="O10" s="337"/>
      <c r="P10" s="337">
        <v>0.35</v>
      </c>
      <c r="Q10" s="337">
        <v>0.23</v>
      </c>
      <c r="R10" s="337">
        <v>0.17</v>
      </c>
      <c r="S10" s="347">
        <v>0.17</v>
      </c>
      <c r="V10" s="335">
        <v>-30</v>
      </c>
      <c r="W10" s="20">
        <f>+V10*Q26</f>
        <v>-14.399999999999999</v>
      </c>
      <c r="X10" s="20">
        <f>+W10*100000000/(1000*1000)</f>
        <v>-1439.9999999999998</v>
      </c>
      <c r="Y10" s="333">
        <f>+X10*$W$7</f>
        <v>-187.2</v>
      </c>
      <c r="AA10" s="335">
        <v>-30</v>
      </c>
      <c r="AB10" s="20">
        <f>+AA10*Q23</f>
        <v>-24.9</v>
      </c>
      <c r="AC10" s="20">
        <f>+AB10*100000000/(1000*1000)</f>
        <v>-2490</v>
      </c>
      <c r="AD10" s="333">
        <f>+AC10*$AB$7</f>
        <v>-174.3</v>
      </c>
    </row>
    <row r="11" spans="2:30" x14ac:dyDescent="0.35">
      <c r="V11" s="335">
        <v>-1</v>
      </c>
      <c r="W11" s="20">
        <f>+V11*P10</f>
        <v>-0.35</v>
      </c>
      <c r="X11" s="20">
        <f t="shared" ref="X11:X13" si="0">+W11*100000000/(1000*1000)</f>
        <v>-35</v>
      </c>
      <c r="Y11" s="333">
        <f t="shared" ref="Y11:Y13" si="1">+X11*$W$7</f>
        <v>-4.55</v>
      </c>
      <c r="AA11" s="335">
        <v>-1</v>
      </c>
      <c r="AB11" s="20">
        <f>+AA11*P9</f>
        <v>-0.74</v>
      </c>
      <c r="AC11" s="20">
        <f t="shared" ref="AC11:AC13" si="2">+AB11*100000000/(1000*1000)</f>
        <v>-74</v>
      </c>
      <c r="AD11" s="333">
        <f>+AC11*$AB$7</f>
        <v>-5.1800000000000006</v>
      </c>
    </row>
    <row r="12" spans="2:30" x14ac:dyDescent="0.35">
      <c r="V12" s="335">
        <v>-32</v>
      </c>
      <c r="W12" s="20">
        <f>+V12*Q10</f>
        <v>-7.36</v>
      </c>
      <c r="X12" s="20">
        <f t="shared" si="0"/>
        <v>-736</v>
      </c>
      <c r="Y12" s="333">
        <f t="shared" si="1"/>
        <v>-95.68</v>
      </c>
      <c r="AA12" s="335">
        <v>-32</v>
      </c>
      <c r="AB12" s="20">
        <f>+AA12*Q9</f>
        <v>-18.239999999999998</v>
      </c>
      <c r="AC12" s="20">
        <f t="shared" si="2"/>
        <v>-1823.9999999999998</v>
      </c>
      <c r="AD12" s="333">
        <f>+AC12*$AB$7</f>
        <v>-127.67999999999999</v>
      </c>
    </row>
    <row r="13" spans="2:30" ht="15" thickBot="1" x14ac:dyDescent="0.4">
      <c r="V13" s="346">
        <v>-5.5</v>
      </c>
      <c r="W13" s="337">
        <f>+V13*R10</f>
        <v>-0.93500000000000005</v>
      </c>
      <c r="X13" s="337">
        <f t="shared" si="0"/>
        <v>-93.5</v>
      </c>
      <c r="Y13" s="347">
        <f t="shared" si="1"/>
        <v>-12.155000000000001</v>
      </c>
      <c r="AA13" s="346">
        <v>-5.5</v>
      </c>
      <c r="AB13" s="337">
        <f>+AA13*R9</f>
        <v>-2.2000000000000002</v>
      </c>
      <c r="AC13" s="337">
        <f t="shared" si="2"/>
        <v>-220.00000000000003</v>
      </c>
      <c r="AD13" s="347">
        <f>+AC13*$AB$7</f>
        <v>-15.400000000000004</v>
      </c>
    </row>
    <row r="14" spans="2:30" ht="15" thickBot="1" x14ac:dyDescent="0.4">
      <c r="V14" s="343"/>
      <c r="W14" s="344"/>
      <c r="X14" s="344" t="s">
        <v>42</v>
      </c>
      <c r="Y14" s="345">
        <f>+SUM(Y10:Y13)</f>
        <v>-299.58500000000004</v>
      </c>
      <c r="AA14" s="343"/>
      <c r="AB14" s="344"/>
      <c r="AC14" s="344" t="s">
        <v>42</v>
      </c>
      <c r="AD14" s="345">
        <f>+SUM(AD10:AD13)</f>
        <v>-322.56</v>
      </c>
    </row>
    <row r="15" spans="2:30" ht="15" thickTop="1" x14ac:dyDescent="0.35">
      <c r="V15" s="340"/>
      <c r="W15" s="341"/>
      <c r="X15" s="341"/>
      <c r="Y15" s="342"/>
      <c r="AA15" s="340"/>
      <c r="AB15" s="341"/>
      <c r="AC15" s="341"/>
      <c r="AD15" s="342"/>
    </row>
    <row r="16" spans="2:30" ht="15" thickBot="1" x14ac:dyDescent="0.4">
      <c r="V16" s="336"/>
      <c r="W16" s="337"/>
      <c r="X16" s="338" t="s">
        <v>193</v>
      </c>
      <c r="Y16" s="339">
        <f>+Y14*44/12</f>
        <v>-1098.4783333333335</v>
      </c>
      <c r="AA16" s="336"/>
      <c r="AB16" s="337"/>
      <c r="AC16" s="338" t="s">
        <v>193</v>
      </c>
      <c r="AD16" s="339">
        <f>+AD14*44/12</f>
        <v>-1182.72</v>
      </c>
    </row>
    <row r="19" spans="13:19" x14ac:dyDescent="0.35">
      <c r="M19" t="s">
        <v>101</v>
      </c>
    </row>
    <row r="20" spans="13:19" ht="15" thickBot="1" x14ac:dyDescent="0.4"/>
    <row r="21" spans="13:19" x14ac:dyDescent="0.35">
      <c r="N21" s="12" t="s">
        <v>25</v>
      </c>
      <c r="O21" s="13"/>
      <c r="P21" s="13"/>
      <c r="Q21" s="13" t="s">
        <v>32</v>
      </c>
      <c r="R21" s="14"/>
    </row>
    <row r="22" spans="13:19" x14ac:dyDescent="0.35">
      <c r="N22" s="15"/>
      <c r="Q22" s="20" t="s">
        <v>33</v>
      </c>
      <c r="R22" s="16"/>
    </row>
    <row r="23" spans="13:19" x14ac:dyDescent="0.35">
      <c r="N23" s="24" t="s">
        <v>28</v>
      </c>
      <c r="O23" s="7" t="s">
        <v>29</v>
      </c>
      <c r="P23" s="7"/>
      <c r="Q23" s="7">
        <v>0.83</v>
      </c>
      <c r="R23" s="25"/>
      <c r="S23" t="s">
        <v>107</v>
      </c>
    </row>
    <row r="24" spans="13:19" x14ac:dyDescent="0.35">
      <c r="N24" s="15"/>
      <c r="O24" t="s">
        <v>30</v>
      </c>
      <c r="Q24">
        <v>0.69</v>
      </c>
      <c r="R24" s="16"/>
      <c r="S24" t="s">
        <v>108</v>
      </c>
    </row>
    <row r="25" spans="13:19" x14ac:dyDescent="0.35">
      <c r="N25" s="26"/>
      <c r="O25" s="8" t="s">
        <v>31</v>
      </c>
      <c r="P25" s="8"/>
      <c r="Q25" s="8">
        <v>0.6</v>
      </c>
      <c r="R25" s="27"/>
      <c r="S25" t="s">
        <v>109</v>
      </c>
    </row>
    <row r="26" spans="13:19" x14ac:dyDescent="0.35">
      <c r="N26" s="28">
        <v>0.12</v>
      </c>
      <c r="O26" s="7" t="s">
        <v>29</v>
      </c>
      <c r="P26" s="7"/>
      <c r="Q26" s="7">
        <v>0.48</v>
      </c>
      <c r="R26" s="25"/>
      <c r="S26" t="s">
        <v>315</v>
      </c>
    </row>
    <row r="27" spans="13:19" x14ac:dyDescent="0.35">
      <c r="N27" s="15"/>
      <c r="O27" t="s">
        <v>30</v>
      </c>
      <c r="Q27">
        <v>0.33</v>
      </c>
      <c r="R27" s="16"/>
      <c r="S27" t="s">
        <v>316</v>
      </c>
    </row>
    <row r="28" spans="13:19" ht="15" thickBot="1" x14ac:dyDescent="0.4">
      <c r="N28" s="17"/>
      <c r="O28" s="18" t="s">
        <v>31</v>
      </c>
      <c r="P28" s="18"/>
      <c r="Q28" s="18">
        <v>0.28000000000000003</v>
      </c>
      <c r="R28" s="19"/>
      <c r="S28" t="s">
        <v>317</v>
      </c>
    </row>
    <row r="32" spans="13:19" x14ac:dyDescent="0.35">
      <c r="R32" s="379"/>
    </row>
    <row r="33" spans="13:17" ht="41.15" customHeight="1" thickBot="1" x14ac:dyDescent="0.55000000000000004">
      <c r="N33" s="380"/>
      <c r="O33" s="882" t="s">
        <v>278</v>
      </c>
      <c r="P33" s="882"/>
      <c r="Q33" s="882"/>
    </row>
    <row r="34" spans="13:17" ht="58" x14ac:dyDescent="0.35">
      <c r="M34" s="883" t="s">
        <v>211</v>
      </c>
      <c r="N34" s="884"/>
      <c r="O34" s="885"/>
      <c r="P34" s="600" t="s">
        <v>210</v>
      </c>
      <c r="Q34" s="601" t="s">
        <v>208</v>
      </c>
    </row>
    <row r="35" spans="13:17" ht="44.15" customHeight="1" x14ac:dyDescent="0.35">
      <c r="M35" s="15"/>
      <c r="O35" s="455" t="s">
        <v>39</v>
      </c>
      <c r="P35" s="880" t="s">
        <v>209</v>
      </c>
      <c r="Q35" s="881"/>
    </row>
    <row r="36" spans="13:17" x14ac:dyDescent="0.35">
      <c r="M36" s="15"/>
      <c r="O36" s="455" t="s">
        <v>19</v>
      </c>
      <c r="P36" s="606">
        <v>0.36799999999999999</v>
      </c>
      <c r="Q36" s="602">
        <v>0.46700000000000003</v>
      </c>
    </row>
    <row r="37" spans="13:17" ht="15" thickBot="1" x14ac:dyDescent="0.4">
      <c r="M37" s="17"/>
      <c r="N37" s="18"/>
      <c r="O37" s="603" t="s">
        <v>313</v>
      </c>
      <c r="P37" s="604">
        <v>0.248</v>
      </c>
      <c r="Q37" s="605">
        <v>0.41599999999999998</v>
      </c>
    </row>
    <row r="55" ht="25" customHeight="1" x14ac:dyDescent="0.35"/>
    <row r="57" ht="41.15" customHeight="1" x14ac:dyDescent="0.35"/>
  </sheetData>
  <mergeCells count="3">
    <mergeCell ref="P35:Q35"/>
    <mergeCell ref="O33:Q33"/>
    <mergeCell ref="M34:O34"/>
  </mergeCells>
  <phoneticPr fontId="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4B6AE-77A6-4476-8E86-38FCFEFEC9E9}">
  <dimension ref="A3:F44"/>
  <sheetViews>
    <sheetView topLeftCell="A13" workbookViewId="0">
      <selection activeCell="H33" sqref="H33"/>
    </sheetView>
  </sheetViews>
  <sheetFormatPr defaultRowHeight="14.5" x14ac:dyDescent="0.35"/>
  <cols>
    <col min="1" max="1" width="16.1796875" customWidth="1"/>
    <col min="2" max="3" width="16.1796875" hidden="1" customWidth="1"/>
  </cols>
  <sheetData>
    <row r="3" spans="1:6" x14ac:dyDescent="0.35">
      <c r="D3" s="29" t="s">
        <v>21</v>
      </c>
      <c r="E3" t="s">
        <v>44</v>
      </c>
    </row>
    <row r="4" spans="1:6" x14ac:dyDescent="0.35">
      <c r="D4" s="30" t="s">
        <v>17</v>
      </c>
      <c r="E4">
        <v>2</v>
      </c>
    </row>
    <row r="5" spans="1:6" x14ac:dyDescent="0.35">
      <c r="D5" s="30" t="s">
        <v>48</v>
      </c>
      <c r="E5">
        <v>1</v>
      </c>
    </row>
    <row r="8" spans="1:6" x14ac:dyDescent="0.35">
      <c r="D8" t="s">
        <v>53</v>
      </c>
    </row>
    <row r="9" spans="1:6" x14ac:dyDescent="0.35">
      <c r="D9" t="s">
        <v>54</v>
      </c>
      <c r="E9">
        <f>44/12</f>
        <v>3.6666666666666665</v>
      </c>
    </row>
    <row r="13" spans="1:6" x14ac:dyDescent="0.35">
      <c r="A13" t="str" cm="1">
        <f t="array" ref="A13:C13">+'1. projektplan '!B10:D10</f>
        <v>Projekt-Kvitteringsnummer:</v>
      </c>
      <c r="B13">
        <v>0</v>
      </c>
      <c r="C13">
        <v>0</v>
      </c>
      <c r="D13" cm="1">
        <f t="array" ref="D13:F13">+'1. projektplan '!E10:G10</f>
        <v>0</v>
      </c>
      <c r="E13">
        <v>0</v>
      </c>
      <c r="F13">
        <v>0</v>
      </c>
    </row>
    <row r="14" spans="1:6" x14ac:dyDescent="0.35">
      <c r="A14" t="str" cm="1">
        <f t="array" ref="A14:C14">+'1. projektplan '!B11:D11</f>
        <v>Ansøgningsrunde:</v>
      </c>
      <c r="B14">
        <v>0</v>
      </c>
      <c r="C14">
        <v>0</v>
      </c>
      <c r="D14" cm="1">
        <f t="array" ref="D14:F14">+'1. projektplan '!E11:G11</f>
        <v>0</v>
      </c>
      <c r="E14">
        <v>0</v>
      </c>
      <c r="F14">
        <v>0</v>
      </c>
    </row>
    <row r="15" spans="1:6" x14ac:dyDescent="0.35">
      <c r="A15" t="str" cm="1">
        <f t="array" ref="A15:C15">+'1. projektplan '!B12:D12</f>
        <v>Projekttitel:</v>
      </c>
      <c r="B15">
        <v>0</v>
      </c>
      <c r="C15">
        <v>0</v>
      </c>
      <c r="D15" cm="1">
        <f t="array" ref="D15:F15">+'1. projektplan '!E12:G12</f>
        <v>0</v>
      </c>
      <c r="E15">
        <v>0</v>
      </c>
      <c r="F15">
        <v>0</v>
      </c>
    </row>
    <row r="16" spans="1:6" x14ac:dyDescent="0.35">
      <c r="A16" t="str" cm="1">
        <f t="array" ref="A16:C16">+'1. projektplan '!B13:D13</f>
        <v>Lokalitet (adresse):</v>
      </c>
      <c r="B16">
        <v>0</v>
      </c>
      <c r="C16">
        <v>0</v>
      </c>
      <c r="D16" cm="1">
        <f t="array" ref="D16:F16">+'1. projektplan '!E13:G13</f>
        <v>0</v>
      </c>
      <c r="E16">
        <v>0</v>
      </c>
      <c r="F16">
        <v>0</v>
      </c>
    </row>
    <row r="17" spans="1:6" x14ac:dyDescent="0.35">
      <c r="A17" t="str" cm="1">
        <f t="array" ref="A17:C17">+'1. projektplan '!B14:D14</f>
        <v>Samlet projektområde (ha):</v>
      </c>
      <c r="B17">
        <v>0</v>
      </c>
      <c r="C17">
        <v>0</v>
      </c>
      <c r="D17" cm="1">
        <f t="array" ref="D17:F17">+'1. projektplan '!E14:G14</f>
        <v>0</v>
      </c>
      <c r="E17">
        <v>0</v>
      </c>
      <c r="F17">
        <v>0</v>
      </c>
    </row>
    <row r="18" spans="1:6" x14ac:dyDescent="0.35">
      <c r="A18" t="str" cm="1">
        <f t="array" ref="A18:C18">+'1. projektplan '!B15:D15</f>
        <v>Samlet tørveareal for projektet (ha):</v>
      </c>
      <c r="B18">
        <v>0</v>
      </c>
      <c r="C18">
        <v>0</v>
      </c>
      <c r="D18" cm="1">
        <f t="array" ref="D18:F18">+'1. projektplan '!E15:G15</f>
        <v>0</v>
      </c>
      <c r="E18">
        <v>0</v>
      </c>
      <c r="F18">
        <v>0</v>
      </c>
    </row>
    <row r="19" spans="1:6" x14ac:dyDescent="0.35">
      <c r="A19" t="str" cm="1">
        <f t="array" ref="A19:C19">+'1. projektplan '!B16:D16</f>
        <v>Start år for projekt:</v>
      </c>
      <c r="B19">
        <v>0</v>
      </c>
      <c r="C19">
        <v>0</v>
      </c>
      <c r="D19" cm="1">
        <f t="array" ref="D19:F19">+'1. projektplan '!E16:G16</f>
        <v>0</v>
      </c>
      <c r="E19">
        <v>0</v>
      </c>
      <c r="F19">
        <v>0</v>
      </c>
    </row>
    <row r="20" spans="1:6" hidden="1" x14ac:dyDescent="0.35">
      <c r="A20" t="str" cm="1">
        <f t="array" ref="A20:C20">+'1. projektplan '!B17:D17</f>
        <v>Projektperiode (år)</v>
      </c>
      <c r="B20">
        <v>0</v>
      </c>
      <c r="C20">
        <v>0</v>
      </c>
      <c r="D20" cm="1">
        <f t="array" ref="D20:F20">+'1. projektplan '!E17:G17</f>
        <v>100</v>
      </c>
      <c r="E20">
        <v>0</v>
      </c>
      <c r="F20">
        <v>0</v>
      </c>
    </row>
    <row r="21" spans="1:6" hidden="1" x14ac:dyDescent="0.35">
      <c r="A21" t="str" cm="1">
        <f t="array" ref="A21:C21">+'1. projektplan '!B18:D18</f>
        <v>Modelusikkerhed</v>
      </c>
      <c r="B21">
        <v>0</v>
      </c>
      <c r="C21">
        <v>0</v>
      </c>
      <c r="D21" cm="1">
        <f t="array" ref="D21:F21">+'1. projektplan '!E18:G18</f>
        <v>0</v>
      </c>
      <c r="E21">
        <v>0</v>
      </c>
      <c r="F21">
        <v>0</v>
      </c>
    </row>
    <row r="22" spans="1:6" x14ac:dyDescent="0.35">
      <c r="A22" t="str" cm="1">
        <f t="array" ref="A22:C22">+'1. projektplan '!B19:D19</f>
        <v>Buffer</v>
      </c>
      <c r="B22">
        <v>0</v>
      </c>
      <c r="C22">
        <v>0</v>
      </c>
      <c r="D22" cm="1">
        <f t="array" ref="D22:F22">+'1. projektplan '!E19:G19</f>
        <v>0.15</v>
      </c>
      <c r="E22" s="8">
        <v>0</v>
      </c>
      <c r="F22" s="8">
        <v>0</v>
      </c>
    </row>
    <row r="23" spans="1:6" x14ac:dyDescent="0.35">
      <c r="A23" cm="1">
        <f t="array" ref="A23:C23">+'1. projektplan '!B20:D20</f>
        <v>0</v>
      </c>
      <c r="B23">
        <v>0</v>
      </c>
      <c r="C23">
        <v>0</v>
      </c>
      <c r="D23" cm="1">
        <f t="array" ref="D23:F23">+'1. projektplan '!E20:G20</f>
        <v>0</v>
      </c>
      <c r="E23">
        <v>0</v>
      </c>
      <c r="F23">
        <v>0</v>
      </c>
    </row>
    <row r="24" spans="1:6" x14ac:dyDescent="0.35">
      <c r="A24" cm="1">
        <f t="array" ref="A24:C24">+'1. projektplan '!B21:D21</f>
        <v>0</v>
      </c>
      <c r="B24">
        <v>0</v>
      </c>
      <c r="C24">
        <v>0</v>
      </c>
      <c r="D24" cm="1">
        <f t="array" ref="D24:F24">+'1. projektplan '!E21:G21</f>
        <v>0</v>
      </c>
      <c r="E24">
        <v>0</v>
      </c>
      <c r="F24">
        <v>0</v>
      </c>
    </row>
    <row r="25" spans="1:6" x14ac:dyDescent="0.35">
      <c r="E25" s="8"/>
      <c r="F25" s="8"/>
    </row>
    <row r="28" spans="1:6" x14ac:dyDescent="0.35">
      <c r="A28" s="764" t="s">
        <v>65</v>
      </c>
      <c r="B28" s="764"/>
      <c r="D28" cm="1">
        <f t="array" ref="D28:F28">+'1. projektplan '!K10:M10</f>
        <v>0</v>
      </c>
      <c r="E28">
        <v>0</v>
      </c>
      <c r="F28">
        <v>0</v>
      </c>
    </row>
    <row r="29" spans="1:6" x14ac:dyDescent="0.35">
      <c r="A29" s="181" t="s">
        <v>67</v>
      </c>
      <c r="B29" s="182"/>
      <c r="D29" cm="1">
        <f t="array" ref="D29:F29">+'1. projektplan '!K11:M11</f>
        <v>0</v>
      </c>
      <c r="E29">
        <v>0</v>
      </c>
      <c r="F29">
        <v>0</v>
      </c>
    </row>
    <row r="30" spans="1:6" x14ac:dyDescent="0.35">
      <c r="A30" s="181" t="s">
        <v>69</v>
      </c>
      <c r="B30" s="182"/>
      <c r="D30" cm="1">
        <f t="array" ref="D30:F30">+'1. projektplan '!K12:M12</f>
        <v>0</v>
      </c>
      <c r="E30">
        <v>0</v>
      </c>
      <c r="F30">
        <v>0</v>
      </c>
    </row>
    <row r="31" spans="1:6" x14ac:dyDescent="0.35">
      <c r="A31" s="785" t="s">
        <v>71</v>
      </c>
      <c r="B31" s="785"/>
      <c r="D31" cm="1">
        <f t="array" ref="D31:F31">+'1. projektplan '!K13:M13</f>
        <v>0</v>
      </c>
      <c r="E31">
        <v>0</v>
      </c>
      <c r="F31">
        <v>0</v>
      </c>
    </row>
    <row r="35" spans="1:1" x14ac:dyDescent="0.35">
      <c r="A35" s="698" t="s">
        <v>362</v>
      </c>
    </row>
    <row r="36" spans="1:1" x14ac:dyDescent="0.35">
      <c r="A36" t="s">
        <v>363</v>
      </c>
    </row>
    <row r="37" spans="1:1" x14ac:dyDescent="0.35">
      <c r="A37" t="s">
        <v>364</v>
      </c>
    </row>
    <row r="38" spans="1:1" x14ac:dyDescent="0.35">
      <c r="A38" t="s">
        <v>365</v>
      </c>
    </row>
    <row r="39" spans="1:1" x14ac:dyDescent="0.35">
      <c r="A39" t="s">
        <v>366</v>
      </c>
    </row>
    <row r="40" spans="1:1" x14ac:dyDescent="0.35">
      <c r="A40" t="s">
        <v>367</v>
      </c>
    </row>
    <row r="41" spans="1:1" x14ac:dyDescent="0.35">
      <c r="A41" t="s">
        <v>368</v>
      </c>
    </row>
    <row r="42" spans="1:1" x14ac:dyDescent="0.35">
      <c r="A42" t="s">
        <v>379</v>
      </c>
    </row>
    <row r="43" spans="1:1" x14ac:dyDescent="0.35">
      <c r="A43" t="s">
        <v>377</v>
      </c>
    </row>
    <row r="44" spans="1:1" x14ac:dyDescent="0.35">
      <c r="A44" t="s">
        <v>378</v>
      </c>
    </row>
  </sheetData>
  <mergeCells count="2">
    <mergeCell ref="A28:B28"/>
    <mergeCell ref="A31:B31"/>
  </mergeCells>
  <phoneticPr fontId="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4BD1-D95A-415E-9AC3-9B8450F4C342}">
  <sheetPr>
    <tabColor theme="8" tint="0.59999389629810485"/>
    <pageSetUpPr fitToPage="1"/>
  </sheetPr>
  <dimension ref="B1:G68"/>
  <sheetViews>
    <sheetView topLeftCell="A17" zoomScale="80" zoomScaleNormal="80" workbookViewId="0">
      <selection activeCell="E47" sqref="E47"/>
    </sheetView>
  </sheetViews>
  <sheetFormatPr defaultColWidth="9.26953125" defaultRowHeight="14.5" x14ac:dyDescent="0.35"/>
  <cols>
    <col min="1" max="1" width="1.26953125" style="282" customWidth="1"/>
    <col min="2" max="2" width="28.7265625" style="282" customWidth="1"/>
    <col min="3" max="4" width="31.7265625" style="282" customWidth="1"/>
    <col min="5" max="5" width="34.26953125" style="282" customWidth="1"/>
    <col min="6" max="6" width="27.7265625" style="282" customWidth="1"/>
    <col min="7" max="7" width="1.7265625" style="282" customWidth="1"/>
    <col min="8" max="16384" width="9.26953125" style="282"/>
  </cols>
  <sheetData>
    <row r="1" spans="2:7" ht="19.899999999999999" customHeight="1" x14ac:dyDescent="0.35"/>
    <row r="2" spans="2:7" ht="31" x14ac:dyDescent="0.8">
      <c r="B2" s="283" t="s">
        <v>354</v>
      </c>
    </row>
    <row r="3" spans="2:7" ht="18.5" x14ac:dyDescent="0.45">
      <c r="B3" s="284"/>
    </row>
    <row r="4" spans="2:7" ht="18.5" x14ac:dyDescent="0.45">
      <c r="B4" s="284"/>
      <c r="E4" s="277" t="str">
        <f>+'1. projektplan '!K3</f>
        <v>Modelversion: Version 1, jan  2025</v>
      </c>
      <c r="F4" s="285"/>
    </row>
    <row r="5" spans="2:7" ht="18.5" x14ac:dyDescent="0.45">
      <c r="B5" s="284"/>
      <c r="E5" s="277" t="s">
        <v>159</v>
      </c>
      <c r="F5" s="302">
        <f>+'1. projektplan '!M5</f>
        <v>0</v>
      </c>
    </row>
    <row r="6" spans="2:7" x14ac:dyDescent="0.35">
      <c r="B6" s="57" t="s">
        <v>355</v>
      </c>
      <c r="E6" s="277"/>
      <c r="F6" s="302"/>
    </row>
    <row r="7" spans="2:7" ht="9.65" customHeight="1" thickBot="1" x14ac:dyDescent="0.5">
      <c r="B7" s="284"/>
    </row>
    <row r="8" spans="2:7" ht="19.899999999999999" customHeight="1" x14ac:dyDescent="0.4">
      <c r="B8" s="812" t="s">
        <v>158</v>
      </c>
      <c r="C8" s="813"/>
      <c r="D8" s="814">
        <f>+Lister!D13</f>
        <v>0</v>
      </c>
      <c r="E8" s="815"/>
      <c r="F8" s="286"/>
      <c r="G8" s="286"/>
    </row>
    <row r="9" spans="2:7" ht="19.899999999999999" customHeight="1" x14ac:dyDescent="0.4">
      <c r="B9" s="816" t="s">
        <v>66</v>
      </c>
      <c r="C9" s="817"/>
      <c r="D9" s="818">
        <f>+Lister!D14</f>
        <v>0</v>
      </c>
      <c r="E9" s="819"/>
      <c r="F9" s="286"/>
      <c r="G9" s="286"/>
    </row>
    <row r="10" spans="2:7" ht="19.899999999999999" customHeight="1" x14ac:dyDescent="0.4">
      <c r="B10" s="820" t="s">
        <v>68</v>
      </c>
      <c r="C10" s="821"/>
      <c r="D10" s="822">
        <f>+Lister!D15</f>
        <v>0</v>
      </c>
      <c r="E10" s="823"/>
      <c r="F10" s="286"/>
      <c r="G10" s="286"/>
    </row>
    <row r="11" spans="2:7" ht="19.899999999999999" customHeight="1" x14ac:dyDescent="0.4">
      <c r="B11" s="820" t="s">
        <v>296</v>
      </c>
      <c r="C11" s="821"/>
      <c r="D11" s="822">
        <f>+Lister!D17</f>
        <v>0</v>
      </c>
      <c r="E11" s="823"/>
      <c r="F11" s="287"/>
      <c r="G11" s="287"/>
    </row>
    <row r="12" spans="2:7" ht="19.899999999999999" customHeight="1" x14ac:dyDescent="0.4">
      <c r="B12" s="667" t="s">
        <v>319</v>
      </c>
      <c r="C12" s="668"/>
      <c r="D12" s="822">
        <f>+Lister!D18</f>
        <v>0</v>
      </c>
      <c r="E12" s="823"/>
      <c r="F12" s="287"/>
      <c r="G12" s="287"/>
    </row>
    <row r="13" spans="2:7" ht="19.899999999999999" customHeight="1" x14ac:dyDescent="0.4">
      <c r="B13" s="824" t="s">
        <v>72</v>
      </c>
      <c r="C13" s="825"/>
      <c r="D13" s="826">
        <f>+Lister!D19</f>
        <v>0</v>
      </c>
      <c r="E13" s="827"/>
      <c r="F13" s="287"/>
      <c r="G13" s="287"/>
    </row>
    <row r="14" spans="2:7" ht="19.899999999999999" customHeight="1" x14ac:dyDescent="0.4">
      <c r="B14" s="820" t="s">
        <v>65</v>
      </c>
      <c r="C14" s="821"/>
      <c r="D14" s="822">
        <f>+Lister!D28</f>
        <v>0</v>
      </c>
      <c r="E14" s="823"/>
      <c r="F14" s="287"/>
      <c r="G14" s="287"/>
    </row>
    <row r="15" spans="2:7" ht="19.899999999999999" customHeight="1" x14ac:dyDescent="0.4">
      <c r="B15" s="824" t="s">
        <v>67</v>
      </c>
      <c r="C15" s="825"/>
      <c r="D15" s="818">
        <f>+Lister!D29</f>
        <v>0</v>
      </c>
      <c r="E15" s="819"/>
      <c r="F15" s="287"/>
      <c r="G15" s="287"/>
    </row>
    <row r="16" spans="2:7" ht="19.899999999999999" customHeight="1" x14ac:dyDescent="0.4">
      <c r="B16" s="820" t="s">
        <v>161</v>
      </c>
      <c r="C16" s="821"/>
      <c r="D16" s="822">
        <f>+Lister!D30</f>
        <v>0</v>
      </c>
      <c r="E16" s="823"/>
      <c r="F16" s="287"/>
      <c r="G16" s="287"/>
    </row>
    <row r="17" spans="2:7" ht="19.899999999999999" customHeight="1" thickBot="1" x14ac:dyDescent="0.45">
      <c r="B17" s="828" t="s">
        <v>71</v>
      </c>
      <c r="C17" s="829"/>
      <c r="D17" s="830">
        <f>+Lister!D31</f>
        <v>0</v>
      </c>
      <c r="E17" s="831"/>
      <c r="F17" s="287"/>
      <c r="G17" s="287"/>
    </row>
    <row r="18" spans="2:7" ht="9" customHeight="1" x14ac:dyDescent="0.4">
      <c r="B18" s="288"/>
      <c r="C18" s="288"/>
      <c r="D18" s="288"/>
      <c r="E18" s="287"/>
      <c r="F18" s="287"/>
      <c r="G18" s="287"/>
    </row>
    <row r="19" spans="2:7" ht="18.5" customHeight="1" x14ac:dyDescent="0.4">
      <c r="B19" s="57" t="s">
        <v>356</v>
      </c>
      <c r="C19" s="288"/>
      <c r="D19" s="288"/>
      <c r="E19" s="287"/>
      <c r="F19" s="287"/>
      <c r="G19" s="287"/>
    </row>
    <row r="20" spans="2:7" ht="9" customHeight="1" thickBot="1" x14ac:dyDescent="0.45">
      <c r="B20" s="288"/>
      <c r="C20" s="288"/>
      <c r="D20" s="288"/>
      <c r="E20" s="287"/>
      <c r="F20" s="287"/>
      <c r="G20" s="287"/>
    </row>
    <row r="21" spans="2:7" ht="20.149999999999999" customHeight="1" x14ac:dyDescent="0.4">
      <c r="B21" s="834" t="s">
        <v>262</v>
      </c>
      <c r="C21" s="834"/>
      <c r="D21" s="834"/>
      <c r="E21" s="835"/>
      <c r="F21" s="555">
        <f>+'12. Data til Resultatsammendrag'!W48</f>
        <v>0</v>
      </c>
      <c r="G21" s="289"/>
    </row>
    <row r="22" spans="2:7" ht="20.149999999999999" customHeight="1" x14ac:dyDescent="0.4">
      <c r="B22" s="834" t="s">
        <v>263</v>
      </c>
      <c r="C22" s="834"/>
      <c r="D22" s="834"/>
      <c r="E22" s="835"/>
      <c r="F22" s="556">
        <f>IFERROR(F21/D11,0)</f>
        <v>0</v>
      </c>
      <c r="G22" s="289"/>
    </row>
    <row r="23" spans="2:7" ht="19.899999999999999" customHeight="1" x14ac:dyDescent="0.4">
      <c r="B23" s="834" t="s">
        <v>264</v>
      </c>
      <c r="C23" s="834"/>
      <c r="D23" s="834"/>
      <c r="E23" s="835"/>
      <c r="F23" s="556">
        <f>+'12. Data til Resultatsammendrag'!W49</f>
        <v>0</v>
      </c>
      <c r="G23" s="289"/>
    </row>
    <row r="24" spans="2:7" ht="20.149999999999999" customHeight="1" x14ac:dyDescent="0.4">
      <c r="B24" s="834" t="s">
        <v>265</v>
      </c>
      <c r="C24" s="834"/>
      <c r="D24" s="834"/>
      <c r="E24" s="835"/>
      <c r="F24" s="556">
        <f>IFERROR(F23/D11,0)</f>
        <v>0</v>
      </c>
      <c r="G24" s="289"/>
    </row>
    <row r="25" spans="2:7" ht="20.149999999999999" customHeight="1" x14ac:dyDescent="0.4">
      <c r="B25" s="834" t="s">
        <v>162</v>
      </c>
      <c r="C25" s="834"/>
      <c r="D25" s="834"/>
      <c r="E25" s="835"/>
      <c r="F25" s="556">
        <f>+ROUND('12. Data til Resultatsammendrag'!C9,0)</f>
        <v>0</v>
      </c>
      <c r="G25" s="289"/>
    </row>
    <row r="26" spans="2:7" ht="9" customHeight="1" x14ac:dyDescent="0.35"/>
    <row r="27" spans="2:7" ht="18.5" customHeight="1" x14ac:dyDescent="0.35">
      <c r="B27" s="57" t="s">
        <v>357</v>
      </c>
    </row>
    <row r="28" spans="2:7" ht="9.75" customHeight="1" thickBot="1" x14ac:dyDescent="0.4"/>
    <row r="29" spans="2:7" ht="24.65" customHeight="1" thickBot="1" x14ac:dyDescent="0.75">
      <c r="B29" s="836" t="s">
        <v>328</v>
      </c>
      <c r="C29" s="837"/>
      <c r="D29" s="837"/>
      <c r="E29" s="838"/>
      <c r="F29" s="557">
        <f>F23</f>
        <v>0</v>
      </c>
    </row>
    <row r="30" spans="2:7" ht="9" customHeight="1" x14ac:dyDescent="0.35"/>
    <row r="31" spans="2:7" ht="18.5" customHeight="1" x14ac:dyDescent="0.35">
      <c r="B31" s="57" t="s">
        <v>358</v>
      </c>
    </row>
    <row r="32" spans="2:7" ht="9" customHeight="1" thickBot="1" x14ac:dyDescent="0.4"/>
    <row r="33" spans="2:6" ht="20.149999999999999" customHeight="1" thickBot="1" x14ac:dyDescent="0.55000000000000004">
      <c r="B33" s="832" t="s">
        <v>188</v>
      </c>
      <c r="C33" s="833"/>
      <c r="D33" s="833"/>
      <c r="E33" s="833"/>
      <c r="F33" s="833"/>
    </row>
    <row r="34" spans="2:6" ht="66" customHeight="1" thickBot="1" x14ac:dyDescent="0.4">
      <c r="B34" s="303" t="s">
        <v>163</v>
      </c>
      <c r="C34" s="304" t="s">
        <v>259</v>
      </c>
      <c r="D34" s="304" t="s">
        <v>260</v>
      </c>
      <c r="E34" s="305" t="s">
        <v>261</v>
      </c>
      <c r="F34" s="306" t="s">
        <v>164</v>
      </c>
    </row>
    <row r="35" spans="2:6" ht="16.899999999999999" customHeight="1" x14ac:dyDescent="0.4">
      <c r="B35" s="307" t="s">
        <v>165</v>
      </c>
      <c r="C35" s="312" cm="1">
        <f t="array" ref="C35:C54">+TRANSPOSE('12. Data til Resultatsammendrag'!C50:V50)</f>
        <v>0</v>
      </c>
      <c r="D35" s="313" cm="1">
        <f t="array" ref="D35:D54">+TRANSPOSE('12. Data til Resultatsammendrag'!C51:V51)</f>
        <v>0</v>
      </c>
      <c r="E35" s="315">
        <f>IFERROR(C35/$D$11,0)</f>
        <v>0</v>
      </c>
      <c r="F35" s="325">
        <f>IFERROR(D35/$D$11,0)</f>
        <v>0</v>
      </c>
    </row>
    <row r="36" spans="2:6" ht="16.899999999999999" customHeight="1" x14ac:dyDescent="0.4">
      <c r="B36" s="308" t="s">
        <v>166</v>
      </c>
      <c r="C36" s="314">
        <v>0</v>
      </c>
      <c r="D36" s="315">
        <v>0</v>
      </c>
      <c r="E36" s="315">
        <f t="shared" ref="E36:E54" si="0">IFERROR(C36/$D$11,0)</f>
        <v>0</v>
      </c>
      <c r="F36" s="326">
        <f>IFERROR(D36/$D$11,0)</f>
        <v>0</v>
      </c>
    </row>
    <row r="37" spans="2:6" ht="16.899999999999999" customHeight="1" x14ac:dyDescent="0.4">
      <c r="B37" s="308" t="s">
        <v>167</v>
      </c>
      <c r="C37" s="314">
        <v>0</v>
      </c>
      <c r="D37" s="315">
        <v>0</v>
      </c>
      <c r="E37" s="315">
        <f t="shared" si="0"/>
        <v>0</v>
      </c>
      <c r="F37" s="326">
        <f t="shared" ref="F37:F53" si="1">IFERROR(D37/$D$11,0)</f>
        <v>0</v>
      </c>
    </row>
    <row r="38" spans="2:6" ht="16.899999999999999" customHeight="1" x14ac:dyDescent="0.4">
      <c r="B38" s="308" t="s">
        <v>168</v>
      </c>
      <c r="C38" s="314">
        <v>0</v>
      </c>
      <c r="D38" s="315">
        <v>0</v>
      </c>
      <c r="E38" s="315">
        <f t="shared" si="0"/>
        <v>0</v>
      </c>
      <c r="F38" s="326">
        <f t="shared" si="1"/>
        <v>0</v>
      </c>
    </row>
    <row r="39" spans="2:6" ht="16.899999999999999" customHeight="1" x14ac:dyDescent="0.4">
      <c r="B39" s="308" t="s">
        <v>169</v>
      </c>
      <c r="C39" s="314">
        <v>0</v>
      </c>
      <c r="D39" s="315">
        <v>0</v>
      </c>
      <c r="E39" s="315">
        <f t="shared" si="0"/>
        <v>0</v>
      </c>
      <c r="F39" s="326">
        <f t="shared" si="1"/>
        <v>0</v>
      </c>
    </row>
    <row r="40" spans="2:6" ht="16.899999999999999" customHeight="1" x14ac:dyDescent="0.4">
      <c r="B40" s="308" t="s">
        <v>170</v>
      </c>
      <c r="C40" s="314">
        <v>0</v>
      </c>
      <c r="D40" s="315">
        <v>0</v>
      </c>
      <c r="E40" s="315">
        <f t="shared" si="0"/>
        <v>0</v>
      </c>
      <c r="F40" s="326">
        <f t="shared" si="1"/>
        <v>0</v>
      </c>
    </row>
    <row r="41" spans="2:6" ht="16.899999999999999" customHeight="1" x14ac:dyDescent="0.4">
      <c r="B41" s="308" t="s">
        <v>171</v>
      </c>
      <c r="C41" s="314">
        <v>0</v>
      </c>
      <c r="D41" s="315">
        <v>0</v>
      </c>
      <c r="E41" s="315">
        <f t="shared" si="0"/>
        <v>0</v>
      </c>
      <c r="F41" s="326">
        <f t="shared" si="1"/>
        <v>0</v>
      </c>
    </row>
    <row r="42" spans="2:6" ht="16.899999999999999" customHeight="1" x14ac:dyDescent="0.4">
      <c r="B42" s="308" t="s">
        <v>172</v>
      </c>
      <c r="C42" s="314">
        <v>0</v>
      </c>
      <c r="D42" s="315">
        <v>0</v>
      </c>
      <c r="E42" s="315">
        <f t="shared" si="0"/>
        <v>0</v>
      </c>
      <c r="F42" s="326">
        <f t="shared" si="1"/>
        <v>0</v>
      </c>
    </row>
    <row r="43" spans="2:6" ht="16.899999999999999" customHeight="1" x14ac:dyDescent="0.4">
      <c r="B43" s="308" t="s">
        <v>173</v>
      </c>
      <c r="C43" s="314">
        <v>0</v>
      </c>
      <c r="D43" s="315">
        <v>0</v>
      </c>
      <c r="E43" s="315">
        <f t="shared" si="0"/>
        <v>0</v>
      </c>
      <c r="F43" s="326">
        <f t="shared" si="1"/>
        <v>0</v>
      </c>
    </row>
    <row r="44" spans="2:6" ht="16.899999999999999" customHeight="1" x14ac:dyDescent="0.4">
      <c r="B44" s="308" t="s">
        <v>174</v>
      </c>
      <c r="C44" s="314">
        <v>0</v>
      </c>
      <c r="D44" s="315">
        <v>0</v>
      </c>
      <c r="E44" s="315">
        <f t="shared" si="0"/>
        <v>0</v>
      </c>
      <c r="F44" s="326">
        <f t="shared" si="1"/>
        <v>0</v>
      </c>
    </row>
    <row r="45" spans="2:6" ht="16.899999999999999" customHeight="1" x14ac:dyDescent="0.4">
      <c r="B45" s="308" t="s">
        <v>175</v>
      </c>
      <c r="C45" s="314">
        <v>0</v>
      </c>
      <c r="D45" s="315">
        <v>0</v>
      </c>
      <c r="E45" s="315">
        <f t="shared" si="0"/>
        <v>0</v>
      </c>
      <c r="F45" s="326">
        <f t="shared" si="1"/>
        <v>0</v>
      </c>
    </row>
    <row r="46" spans="2:6" ht="16.899999999999999" customHeight="1" x14ac:dyDescent="0.4">
      <c r="B46" s="308" t="s">
        <v>176</v>
      </c>
      <c r="C46" s="314">
        <v>0</v>
      </c>
      <c r="D46" s="315">
        <v>0</v>
      </c>
      <c r="E46" s="315">
        <f t="shared" si="0"/>
        <v>0</v>
      </c>
      <c r="F46" s="326">
        <f t="shared" si="1"/>
        <v>0</v>
      </c>
    </row>
    <row r="47" spans="2:6" ht="16.899999999999999" customHeight="1" x14ac:dyDescent="0.4">
      <c r="B47" s="308" t="s">
        <v>177</v>
      </c>
      <c r="C47" s="314">
        <v>0</v>
      </c>
      <c r="D47" s="315">
        <v>0</v>
      </c>
      <c r="E47" s="315">
        <f t="shared" si="0"/>
        <v>0</v>
      </c>
      <c r="F47" s="326">
        <f t="shared" si="1"/>
        <v>0</v>
      </c>
    </row>
    <row r="48" spans="2:6" ht="16.899999999999999" customHeight="1" x14ac:dyDescent="0.4">
      <c r="B48" s="308" t="s">
        <v>178</v>
      </c>
      <c r="C48" s="314">
        <v>0</v>
      </c>
      <c r="D48" s="315">
        <v>0</v>
      </c>
      <c r="E48" s="315">
        <f t="shared" si="0"/>
        <v>0</v>
      </c>
      <c r="F48" s="326">
        <f t="shared" si="1"/>
        <v>0</v>
      </c>
    </row>
    <row r="49" spans="2:6" ht="16.899999999999999" customHeight="1" x14ac:dyDescent="0.4">
      <c r="B49" s="308" t="s">
        <v>179</v>
      </c>
      <c r="C49" s="314">
        <v>0</v>
      </c>
      <c r="D49" s="315">
        <v>0</v>
      </c>
      <c r="E49" s="315">
        <f t="shared" si="0"/>
        <v>0</v>
      </c>
      <c r="F49" s="326">
        <f t="shared" si="1"/>
        <v>0</v>
      </c>
    </row>
    <row r="50" spans="2:6" ht="16.899999999999999" customHeight="1" x14ac:dyDescent="0.4">
      <c r="B50" s="308" t="s">
        <v>180</v>
      </c>
      <c r="C50" s="314">
        <v>0</v>
      </c>
      <c r="D50" s="315">
        <v>0</v>
      </c>
      <c r="E50" s="315">
        <f t="shared" si="0"/>
        <v>0</v>
      </c>
      <c r="F50" s="326">
        <f t="shared" si="1"/>
        <v>0</v>
      </c>
    </row>
    <row r="51" spans="2:6" ht="16.899999999999999" customHeight="1" x14ac:dyDescent="0.4">
      <c r="B51" s="308" t="s">
        <v>181</v>
      </c>
      <c r="C51" s="314">
        <v>0</v>
      </c>
      <c r="D51" s="315">
        <v>0</v>
      </c>
      <c r="E51" s="315">
        <f t="shared" si="0"/>
        <v>0</v>
      </c>
      <c r="F51" s="326">
        <f t="shared" si="1"/>
        <v>0</v>
      </c>
    </row>
    <row r="52" spans="2:6" ht="16.899999999999999" customHeight="1" x14ac:dyDescent="0.4">
      <c r="B52" s="308" t="s">
        <v>182</v>
      </c>
      <c r="C52" s="314">
        <v>0</v>
      </c>
      <c r="D52" s="315">
        <v>0</v>
      </c>
      <c r="E52" s="315">
        <f t="shared" si="0"/>
        <v>0</v>
      </c>
      <c r="F52" s="326">
        <f t="shared" si="1"/>
        <v>0</v>
      </c>
    </row>
    <row r="53" spans="2:6" ht="16.899999999999999" customHeight="1" x14ac:dyDescent="0.4">
      <c r="B53" s="308" t="s">
        <v>183</v>
      </c>
      <c r="C53" s="314">
        <v>0</v>
      </c>
      <c r="D53" s="315">
        <v>0</v>
      </c>
      <c r="E53" s="315">
        <f t="shared" si="0"/>
        <v>0</v>
      </c>
      <c r="F53" s="326">
        <f t="shared" si="1"/>
        <v>0</v>
      </c>
    </row>
    <row r="54" spans="2:6" ht="16.899999999999999" customHeight="1" thickBot="1" x14ac:dyDescent="0.45">
      <c r="B54" s="309" t="s">
        <v>184</v>
      </c>
      <c r="C54" s="316">
        <v>0</v>
      </c>
      <c r="D54" s="317">
        <v>0</v>
      </c>
      <c r="E54" s="315">
        <f t="shared" si="0"/>
        <v>0</v>
      </c>
      <c r="F54" s="327">
        <f>IFERROR(D54/$D$11,0)</f>
        <v>0</v>
      </c>
    </row>
    <row r="55" spans="2:6" ht="20.149999999999999" customHeight="1" thickBot="1" x14ac:dyDescent="0.45">
      <c r="B55" s="310" t="s">
        <v>185</v>
      </c>
      <c r="C55" s="290">
        <f>C56/100</f>
        <v>0</v>
      </c>
      <c r="D55" s="291">
        <f>D56/100</f>
        <v>0</v>
      </c>
      <c r="E55" s="291">
        <f>E56/100</f>
        <v>0</v>
      </c>
      <c r="F55" s="292">
        <f>F56/100</f>
        <v>0</v>
      </c>
    </row>
    <row r="56" spans="2:6" ht="20.149999999999999" customHeight="1" thickBot="1" x14ac:dyDescent="0.45">
      <c r="B56" s="311" t="s">
        <v>186</v>
      </c>
      <c r="C56" s="318">
        <f>SUM(C35:C54)</f>
        <v>0</v>
      </c>
      <c r="D56" s="319">
        <f>SUM(D35:D54)</f>
        <v>0</v>
      </c>
      <c r="E56" s="319">
        <f>SUM(E35:E54)</f>
        <v>0</v>
      </c>
      <c r="F56" s="328">
        <f>SUM(F35:F54)</f>
        <v>0</v>
      </c>
    </row>
    <row r="57" spans="2:6" ht="20.149999999999999" customHeight="1" x14ac:dyDescent="0.35"/>
    <row r="58" spans="2:6" ht="20.149999999999999" customHeight="1" x14ac:dyDescent="0.35"/>
    <row r="59" spans="2:6" ht="20.149999999999999" customHeight="1" x14ac:dyDescent="0.35"/>
    <row r="60" spans="2:6" ht="20.149999999999999" customHeight="1" x14ac:dyDescent="0.35"/>
    <row r="61" spans="2:6" ht="20.149999999999999" customHeight="1" x14ac:dyDescent="0.35"/>
    <row r="62" spans="2:6" ht="20.149999999999999" customHeight="1" x14ac:dyDescent="0.35"/>
    <row r="63" spans="2:6" ht="20.149999999999999" customHeight="1" x14ac:dyDescent="0.35"/>
    <row r="64" spans="2:6" ht="20.149999999999999" customHeight="1" x14ac:dyDescent="0.35"/>
    <row r="65" s="282" customFormat="1" ht="20.149999999999999" customHeight="1" x14ac:dyDescent="0.35"/>
    <row r="66" s="282" customFormat="1" ht="20.149999999999999" customHeight="1" x14ac:dyDescent="0.35"/>
    <row r="67" s="282" customFormat="1" ht="20.149999999999999" customHeight="1" x14ac:dyDescent="0.35"/>
    <row r="68" s="282" customFormat="1" ht="20.149999999999999" customHeight="1" x14ac:dyDescent="0.35"/>
  </sheetData>
  <sheetProtection algorithmName="SHA-512" hashValue="jmMwKg4/UX47DKuLe2ewyrz2xEz1rtHjkHege5ENAU07YyYscz1neFaqnWnzAuA2YpniHOfrX8fh0YL9498Jrw==" saltValue="8IiQJwT7fgaXg2FQnw78Wg==" spinCount="100000" sheet="1" objects="1" scenarios="1"/>
  <mergeCells count="26">
    <mergeCell ref="B33:F33"/>
    <mergeCell ref="B21:E21"/>
    <mergeCell ref="B22:E22"/>
    <mergeCell ref="B23:E23"/>
    <mergeCell ref="B24:E24"/>
    <mergeCell ref="B25:E25"/>
    <mergeCell ref="B29:E29"/>
    <mergeCell ref="B15:C15"/>
    <mergeCell ref="D15:E15"/>
    <mergeCell ref="B16:C16"/>
    <mergeCell ref="D16:E16"/>
    <mergeCell ref="B17:C17"/>
    <mergeCell ref="D17:E17"/>
    <mergeCell ref="B11:C11"/>
    <mergeCell ref="D11:E11"/>
    <mergeCell ref="B13:C13"/>
    <mergeCell ref="D13:E13"/>
    <mergeCell ref="B14:C14"/>
    <mergeCell ref="D14:E14"/>
    <mergeCell ref="D12:E12"/>
    <mergeCell ref="B8:C8"/>
    <mergeCell ref="D8:E8"/>
    <mergeCell ref="B9:C9"/>
    <mergeCell ref="D9:E9"/>
    <mergeCell ref="B10:C10"/>
    <mergeCell ref="D10:E10"/>
  </mergeCells>
  <pageMargins left="0.7" right="0.7" top="0.75" bottom="0.75" header="0.3" footer="0.3"/>
  <pageSetup paperSize="11" scale="2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452-36E4-435E-8B0F-378B536C74D8}">
  <sheetPr>
    <tabColor theme="8" tint="0.59999389629810485"/>
  </sheetPr>
  <dimension ref="B1:M34"/>
  <sheetViews>
    <sheetView workbookViewId="0">
      <selection activeCell="K25" sqref="K25"/>
    </sheetView>
  </sheetViews>
  <sheetFormatPr defaultColWidth="9.26953125" defaultRowHeight="14" x14ac:dyDescent="0.3"/>
  <cols>
    <col min="1" max="1" width="2.54296875" style="51" customWidth="1"/>
    <col min="2" max="2" width="41.453125" style="49" customWidth="1"/>
    <col min="3" max="3" width="10.7265625" style="49" customWidth="1"/>
    <col min="4" max="5" width="19" style="49" hidden="1" customWidth="1"/>
    <col min="6" max="6" width="25" style="50" customWidth="1"/>
    <col min="7" max="9" width="17" style="51" customWidth="1"/>
    <col min="10" max="10" width="16.81640625" style="51" customWidth="1"/>
    <col min="11" max="11" width="12.7265625" style="51" customWidth="1"/>
    <col min="12" max="12" width="17.7265625" style="51" customWidth="1"/>
    <col min="13" max="13" width="12.7265625" style="51" customWidth="1"/>
    <col min="14" max="16" width="9.26953125" style="51"/>
    <col min="17" max="17" width="16.26953125" style="51" bestFit="1" customWidth="1"/>
    <col min="18" max="16384" width="9.26953125" style="51"/>
  </cols>
  <sheetData>
    <row r="1" spans="2:13" ht="4.5" customHeight="1" x14ac:dyDescent="0.3"/>
    <row r="2" spans="2:13" ht="23" x14ac:dyDescent="0.5">
      <c r="B2" s="52" t="s">
        <v>380</v>
      </c>
      <c r="F2" s="54"/>
    </row>
    <row r="4" spans="2:13" x14ac:dyDescent="0.3">
      <c r="B4" s="57" t="s">
        <v>359</v>
      </c>
    </row>
    <row r="5" spans="2:13" ht="14.5" thickBot="1" x14ac:dyDescent="0.35">
      <c r="B5" s="57"/>
      <c r="G5" s="276"/>
      <c r="H5" s="276"/>
      <c r="J5" s="277" t="str">
        <f>+'1. projektplan '!K3</f>
        <v>Modelversion: Version 1, jan  2025</v>
      </c>
      <c r="K5" s="277"/>
      <c r="L5" s="278"/>
    </row>
    <row r="6" spans="2:13" x14ac:dyDescent="0.3">
      <c r="B6" s="295" t="s">
        <v>158</v>
      </c>
      <c r="C6" s="293"/>
      <c r="F6" s="320">
        <f>+Lister!D13</f>
        <v>0</v>
      </c>
      <c r="G6" s="276"/>
      <c r="H6" s="276"/>
    </row>
    <row r="7" spans="2:13" ht="14.5" thickBot="1" x14ac:dyDescent="0.35">
      <c r="B7" s="296" t="s">
        <v>68</v>
      </c>
      <c r="C7" s="294"/>
      <c r="F7" s="321">
        <f>+Lister!D15</f>
        <v>0</v>
      </c>
      <c r="J7" s="277" t="s">
        <v>159</v>
      </c>
      <c r="K7" s="301">
        <f>+'1. projektplan '!M5</f>
        <v>0</v>
      </c>
      <c r="L7" s="278"/>
    </row>
    <row r="8" spans="2:13" ht="8.25" customHeight="1" x14ac:dyDescent="0.3">
      <c r="B8" s="57"/>
    </row>
    <row r="9" spans="2:13" ht="18.5" customHeight="1" x14ac:dyDescent="0.3">
      <c r="B9" s="57" t="s">
        <v>360</v>
      </c>
    </row>
    <row r="10" spans="2:13" ht="8.25" customHeight="1" x14ac:dyDescent="0.3">
      <c r="B10" s="51"/>
      <c r="C10" s="51"/>
      <c r="F10" s="51"/>
    </row>
    <row r="11" spans="2:13" ht="15" customHeight="1" thickBot="1" x14ac:dyDescent="0.35">
      <c r="B11" s="51"/>
      <c r="C11" s="51"/>
      <c r="D11" s="673" t="s">
        <v>86</v>
      </c>
      <c r="E11" s="673"/>
      <c r="F11" s="673"/>
      <c r="G11" s="673" t="s">
        <v>118</v>
      </c>
      <c r="H11" s="673"/>
      <c r="I11" s="673"/>
      <c r="M11" s="49"/>
    </row>
    <row r="12" spans="2:13" ht="14.5" thickBot="1" x14ac:dyDescent="0.35">
      <c r="D12" s="297"/>
      <c r="E12" s="297"/>
      <c r="F12" s="839" t="s">
        <v>274</v>
      </c>
      <c r="G12" s="839"/>
      <c r="H12" s="839"/>
      <c r="I12" s="840"/>
    </row>
    <row r="13" spans="2:13" ht="42.65" customHeight="1" thickBot="1" x14ac:dyDescent="0.35">
      <c r="B13" s="299" t="s">
        <v>187</v>
      </c>
      <c r="C13" s="300"/>
      <c r="D13" s="298" t="s">
        <v>160</v>
      </c>
      <c r="E13" s="298" t="s">
        <v>160</v>
      </c>
      <c r="F13" s="560" t="s">
        <v>270</v>
      </c>
      <c r="G13" s="298" t="s">
        <v>271</v>
      </c>
      <c r="H13" s="560" t="s">
        <v>272</v>
      </c>
      <c r="I13" s="560" t="s">
        <v>273</v>
      </c>
    </row>
    <row r="14" spans="2:13" x14ac:dyDescent="0.3">
      <c r="B14" s="679" t="s">
        <v>79</v>
      </c>
      <c r="C14" s="323"/>
      <c r="D14" s="553"/>
      <c r="E14" s="322"/>
      <c r="F14" s="688">
        <f>+'6. CO2_over tid'!H6*-1</f>
        <v>0</v>
      </c>
      <c r="G14" s="685">
        <f>+'8. N2O_over tid '!H6*-1</f>
        <v>0</v>
      </c>
      <c r="H14" s="688">
        <f>+'10. CH4_udledninger over tid'!H6*-1</f>
        <v>0</v>
      </c>
      <c r="I14" s="688">
        <f>+SUM(F14:H14)</f>
        <v>0</v>
      </c>
      <c r="M14" s="49"/>
    </row>
    <row r="15" spans="2:13" x14ac:dyDescent="0.3">
      <c r="B15" s="679" t="s">
        <v>80</v>
      </c>
      <c r="C15" s="323"/>
      <c r="D15" s="554"/>
      <c r="E15" s="324"/>
      <c r="F15" s="561">
        <f>+'6. CO2_over tid'!Q6*-1</f>
        <v>0</v>
      </c>
      <c r="G15" s="686">
        <f>+'8. N2O_over tid '!Q6*-1</f>
        <v>0</v>
      </c>
      <c r="H15" s="561">
        <f>+'10. CH4_udledninger over tid'!T6*-1</f>
        <v>0</v>
      </c>
      <c r="I15" s="561">
        <f t="shared" ref="I15:I17" si="0">+SUM(F15:H15)</f>
        <v>0</v>
      </c>
    </row>
    <row r="16" spans="2:13" x14ac:dyDescent="0.3">
      <c r="B16" s="679" t="s">
        <v>269</v>
      </c>
      <c r="C16" s="323"/>
      <c r="D16" s="62"/>
      <c r="E16" s="324"/>
      <c r="F16" s="561" t="str">
        <f>IFERROR(C16*#REF!,"")</f>
        <v/>
      </c>
      <c r="G16" s="686"/>
      <c r="H16" s="561">
        <f>+'10. CH4_udledninger over tid'!Z6*-1</f>
        <v>0</v>
      </c>
      <c r="I16" s="561">
        <f t="shared" si="0"/>
        <v>0</v>
      </c>
    </row>
    <row r="17" spans="2:9" x14ac:dyDescent="0.3">
      <c r="B17" s="679" t="s">
        <v>83</v>
      </c>
      <c r="C17" s="323"/>
      <c r="D17" s="62"/>
      <c r="E17" s="324"/>
      <c r="F17" s="561" t="str">
        <f>IFERROR(C17*#REF!,"")</f>
        <v/>
      </c>
      <c r="G17" s="686"/>
      <c r="H17" s="561">
        <f>+'10. CH4_udledninger over tid'!AF6*-1</f>
        <v>0</v>
      </c>
      <c r="I17" s="561">
        <f t="shared" si="0"/>
        <v>0</v>
      </c>
    </row>
    <row r="18" spans="2:9" ht="14.5" thickBot="1" x14ac:dyDescent="0.35">
      <c r="B18" s="684" t="s">
        <v>82</v>
      </c>
      <c r="C18" s="676"/>
      <c r="D18" s="62"/>
      <c r="E18" s="324"/>
      <c r="F18" s="561" t="str">
        <f>IFERROR(C18*#REF!,"")</f>
        <v/>
      </c>
      <c r="G18" s="686"/>
      <c r="H18" s="561"/>
      <c r="I18" s="561"/>
    </row>
    <row r="19" spans="2:9" ht="14.5" thickBot="1" x14ac:dyDescent="0.35">
      <c r="B19" s="677" t="s">
        <v>77</v>
      </c>
      <c r="C19" s="678"/>
      <c r="D19" s="675"/>
      <c r="E19" s="281"/>
      <c r="F19" s="563">
        <f>SUM(F14:F18)</f>
        <v>0</v>
      </c>
      <c r="G19" s="687">
        <f>+SUM(G14:G15)</f>
        <v>0</v>
      </c>
      <c r="H19" s="563">
        <f>+SUM(H14:H17)</f>
        <v>0</v>
      </c>
      <c r="I19" s="689">
        <f>SUM(I14:I18)</f>
        <v>0</v>
      </c>
    </row>
    <row r="20" spans="2:9" x14ac:dyDescent="0.3">
      <c r="F20" s="51"/>
    </row>
    <row r="21" spans="2:9" x14ac:dyDescent="0.3">
      <c r="B21" s="57" t="s">
        <v>374</v>
      </c>
      <c r="F21" s="51"/>
    </row>
    <row r="22" spans="2:9" x14ac:dyDescent="0.3">
      <c r="F22" s="51"/>
    </row>
    <row r="23" spans="2:9" ht="14.5" thickBot="1" x14ac:dyDescent="0.35">
      <c r="B23" s="51"/>
      <c r="C23" s="51"/>
      <c r="D23" s="673" t="s">
        <v>28</v>
      </c>
      <c r="E23" s="673"/>
      <c r="F23" s="673"/>
      <c r="G23" s="673" t="s">
        <v>28</v>
      </c>
      <c r="H23" s="673"/>
      <c r="I23" s="673"/>
    </row>
    <row r="24" spans="2:9" ht="14.5" thickBot="1" x14ac:dyDescent="0.35">
      <c r="D24" s="297"/>
      <c r="E24" s="297"/>
      <c r="F24" s="839" t="s">
        <v>274</v>
      </c>
      <c r="G24" s="839"/>
      <c r="H24" s="839"/>
      <c r="I24" s="840"/>
    </row>
    <row r="25" spans="2:9" ht="38" thickBot="1" x14ac:dyDescent="0.35">
      <c r="B25" s="299" t="s">
        <v>187</v>
      </c>
      <c r="C25" s="300"/>
      <c r="D25" s="298" t="s">
        <v>160</v>
      </c>
      <c r="E25" s="298" t="s">
        <v>160</v>
      </c>
      <c r="F25" s="560" t="s">
        <v>270</v>
      </c>
      <c r="G25" s="560" t="s">
        <v>271</v>
      </c>
      <c r="H25" s="560" t="s">
        <v>272</v>
      </c>
      <c r="I25" s="560" t="s">
        <v>273</v>
      </c>
    </row>
    <row r="26" spans="2:9" x14ac:dyDescent="0.3">
      <c r="B26" s="679" t="s">
        <v>79</v>
      </c>
      <c r="C26" s="674"/>
      <c r="D26" s="553"/>
      <c r="E26" s="322"/>
      <c r="F26" s="688">
        <f>+'6. CO2_over tid'!W6*-1</f>
        <v>0</v>
      </c>
      <c r="G26" s="688">
        <f>+'8. N2O_over tid '!W6*-1</f>
        <v>0</v>
      </c>
      <c r="H26" s="688">
        <f>+'10. CH4_udledninger over tid'!AO6*-1</f>
        <v>0</v>
      </c>
      <c r="I26" s="688">
        <f>+SUM(F26:H26)</f>
        <v>0</v>
      </c>
    </row>
    <row r="27" spans="2:9" x14ac:dyDescent="0.3">
      <c r="B27" s="679" t="s">
        <v>80</v>
      </c>
      <c r="C27" s="674"/>
      <c r="D27" s="554"/>
      <c r="E27" s="324"/>
      <c r="F27" s="561">
        <f>+'6. CO2_over tid'!AE6*-1</f>
        <v>0</v>
      </c>
      <c r="G27" s="561">
        <f>+'8. N2O_over tid '!AE6*-1</f>
        <v>0</v>
      </c>
      <c r="H27" s="561">
        <f>+'10. CH4_udledninger over tid'!AZ6*-1</f>
        <v>0</v>
      </c>
      <c r="I27" s="561">
        <f t="shared" ref="I27:I29" si="1">+SUM(F27:H27)</f>
        <v>0</v>
      </c>
    </row>
    <row r="28" spans="2:9" x14ac:dyDescent="0.3">
      <c r="B28" s="679" t="s">
        <v>269</v>
      </c>
      <c r="C28" s="674"/>
      <c r="D28" s="62"/>
      <c r="E28" s="324"/>
      <c r="F28" s="561" t="str">
        <f>IFERROR(C28*#REF!,"")</f>
        <v/>
      </c>
      <c r="G28" s="561"/>
      <c r="H28" s="561">
        <f>+'10. CH4_udledninger over tid'!BF6*-1</f>
        <v>0</v>
      </c>
      <c r="I28" s="561">
        <f t="shared" si="1"/>
        <v>0</v>
      </c>
    </row>
    <row r="29" spans="2:9" x14ac:dyDescent="0.3">
      <c r="B29" s="679" t="s">
        <v>83</v>
      </c>
      <c r="C29" s="674"/>
      <c r="D29" s="62"/>
      <c r="E29" s="324"/>
      <c r="F29" s="561" t="str">
        <f>IFERROR(C29*#REF!,"")</f>
        <v/>
      </c>
      <c r="G29" s="561"/>
      <c r="H29" s="561">
        <f>+'10. CH4_udledninger over tid'!BL6*-1</f>
        <v>0</v>
      </c>
      <c r="I29" s="561">
        <f t="shared" si="1"/>
        <v>0</v>
      </c>
    </row>
    <row r="30" spans="2:9" ht="14.5" thickBot="1" x14ac:dyDescent="0.35">
      <c r="B30" s="680" t="s">
        <v>82</v>
      </c>
      <c r="C30" s="681"/>
      <c r="D30" s="682"/>
      <c r="E30" s="683"/>
      <c r="F30" s="690" t="str">
        <f>IFERROR(C30*#REF!,"")</f>
        <v/>
      </c>
      <c r="G30" s="690"/>
      <c r="H30" s="690"/>
      <c r="I30" s="690"/>
    </row>
    <row r="31" spans="2:9" ht="14.5" thickBot="1" x14ac:dyDescent="0.35">
      <c r="B31" s="279" t="s">
        <v>77</v>
      </c>
      <c r="C31" s="280"/>
      <c r="D31" s="281"/>
      <c r="E31" s="281"/>
      <c r="F31" s="562">
        <f>SUM(F26:F30)</f>
        <v>0</v>
      </c>
      <c r="G31" s="562">
        <f t="shared" ref="G31" si="2">SUM(G26:G30)</f>
        <v>0</v>
      </c>
      <c r="H31" s="562">
        <f>SUM(H26:H30)</f>
        <v>0</v>
      </c>
      <c r="I31" s="562">
        <f>SUM(I26:I30)</f>
        <v>0</v>
      </c>
    </row>
    <row r="32" spans="2:9" x14ac:dyDescent="0.3">
      <c r="F32" s="51"/>
    </row>
    <row r="33" spans="6:6" x14ac:dyDescent="0.3">
      <c r="F33" s="51"/>
    </row>
    <row r="34" spans="6:6" x14ac:dyDescent="0.3">
      <c r="F34" s="51"/>
    </row>
  </sheetData>
  <sheetProtection algorithmName="SHA-512" hashValue="6PZzRjgBfH8XS3pMb10dzF9BpNUGGej5GZ62ajsEkHQZZB0ZYDS6hdoGp2YENnvgvvUclKWKHeWA8ZZmNTDyGA==" saltValue="DfjlN50LzZu/yYsPcW2+pw==" spinCount="100000" sheet="1" objects="1" scenarios="1"/>
  <mergeCells count="2">
    <mergeCell ref="F24:I24"/>
    <mergeCell ref="F12:I12"/>
  </mergeCells>
  <pageMargins left="0.7" right="0.7" top="0.75" bottom="0.75" header="0.3" footer="0.3"/>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5D0D-4C50-43CB-8115-5A1C507BEBCB}">
  <sheetPr>
    <tabColor rgb="FF996633"/>
  </sheetPr>
  <dimension ref="A1:XEV84"/>
  <sheetViews>
    <sheetView topLeftCell="A10" workbookViewId="0">
      <selection activeCell="R23" sqref="R23"/>
    </sheetView>
  </sheetViews>
  <sheetFormatPr defaultRowHeight="14.5" x14ac:dyDescent="0.35"/>
  <cols>
    <col min="1" max="1" width="8.7265625" style="77"/>
    <col min="2" max="2" width="6.453125" customWidth="1"/>
    <col min="3" max="3" width="26.81640625" customWidth="1"/>
    <col min="4" max="4" width="8.81640625" customWidth="1"/>
    <col min="5" max="5" width="16.1796875" customWidth="1"/>
    <col min="6" max="6" width="8.7265625" customWidth="1"/>
    <col min="7" max="7" width="10.81640625" customWidth="1"/>
    <col min="9" max="9" width="0" style="15" hidden="1" customWidth="1"/>
    <col min="10" max="14" width="0" hidden="1" customWidth="1"/>
    <col min="15" max="15" width="8.7265625" style="15"/>
    <col min="21" max="21" width="8.7265625" style="16"/>
    <col min="22" max="22" width="7.453125" customWidth="1"/>
    <col min="23" max="23" width="8.7265625" style="77"/>
    <col min="24" max="24" width="6.1796875" customWidth="1"/>
    <col min="25" max="25" width="25.7265625" customWidth="1"/>
    <col min="29" max="29" width="11.1796875" customWidth="1"/>
    <col min="31" max="31" width="0" style="22" hidden="1" customWidth="1"/>
    <col min="32" max="36" width="0" hidden="1" customWidth="1"/>
    <col min="37" max="37" width="8.7265625" style="15"/>
    <col min="43" max="43" width="8.7265625" style="16"/>
    <col min="44" max="44" width="6.81640625" customWidth="1"/>
    <col min="45" max="45" width="8.7265625" style="77"/>
  </cols>
  <sheetData>
    <row r="1" spans="1:1020 1025:2047 2049:3062 3076:4091 4105:5120 5134:6144 6149:7157 7171:8186 8200:9215 9229:10239 10244:11252 11266:12281 12295:13310 13324:14334 14339:15347 15361:16376" s="79" customFormat="1" ht="21" x14ac:dyDescent="0.5">
      <c r="A1" s="78" t="s">
        <v>116</v>
      </c>
      <c r="I1" s="80"/>
      <c r="K1" s="79" t="s">
        <v>93</v>
      </c>
      <c r="O1" s="224"/>
      <c r="P1" s="225"/>
      <c r="Q1" s="225"/>
      <c r="R1" s="225"/>
      <c r="S1" s="225"/>
      <c r="T1" s="225"/>
      <c r="U1" s="226"/>
      <c r="AE1" s="80"/>
      <c r="AK1" s="224"/>
      <c r="AL1" s="225"/>
      <c r="AM1" s="225"/>
      <c r="AN1" s="225"/>
      <c r="AO1" s="225"/>
      <c r="AP1" s="225"/>
      <c r="AQ1" s="226"/>
      <c r="AZ1" s="80"/>
      <c r="BB1" s="81"/>
      <c r="BG1" s="80"/>
      <c r="BU1" s="80"/>
      <c r="BW1" s="81"/>
      <c r="CB1" s="80"/>
      <c r="CP1" s="80"/>
      <c r="CR1" s="81"/>
      <c r="CW1" s="80"/>
      <c r="DK1" s="80"/>
      <c r="DM1" s="81"/>
      <c r="DR1" s="80"/>
      <c r="EF1" s="80"/>
      <c r="EH1" s="81"/>
      <c r="EM1" s="80"/>
      <c r="FA1" s="80"/>
      <c r="FC1" s="81"/>
      <c r="FH1" s="80"/>
      <c r="FV1" s="80"/>
      <c r="FX1" s="81"/>
      <c r="GC1" s="80"/>
      <c r="GQ1" s="80"/>
      <c r="GS1" s="81"/>
      <c r="GX1" s="80"/>
      <c r="HL1" s="80"/>
      <c r="HN1" s="81"/>
      <c r="HS1" s="80"/>
      <c r="IG1" s="80"/>
      <c r="II1" s="81"/>
      <c r="IN1" s="80"/>
      <c r="JB1" s="80"/>
      <c r="JD1" s="81"/>
      <c r="JI1" s="80"/>
      <c r="JW1" s="80"/>
      <c r="JY1" s="81"/>
      <c r="KD1" s="80"/>
      <c r="KR1" s="80"/>
      <c r="KT1" s="81"/>
      <c r="KY1" s="80"/>
      <c r="LM1" s="80"/>
      <c r="LO1" s="81"/>
      <c r="LT1" s="80"/>
      <c r="MH1" s="80"/>
      <c r="MJ1" s="81"/>
      <c r="MO1" s="80"/>
      <c r="NC1" s="80"/>
      <c r="NE1" s="81"/>
      <c r="NJ1" s="80"/>
      <c r="NX1" s="80"/>
      <c r="NZ1" s="81"/>
      <c r="OE1" s="80"/>
      <c r="OS1" s="80"/>
      <c r="OU1" s="81"/>
      <c r="OZ1" s="80"/>
      <c r="PN1" s="80"/>
      <c r="PP1" s="81"/>
      <c r="PU1" s="80"/>
      <c r="QI1" s="80"/>
      <c r="QK1" s="81"/>
      <c r="QP1" s="80"/>
      <c r="RD1" s="80"/>
      <c r="RF1" s="81"/>
      <c r="RK1" s="80"/>
      <c r="RY1" s="80"/>
      <c r="SA1" s="81"/>
      <c r="SF1" s="80"/>
      <c r="ST1" s="80"/>
      <c r="SV1" s="81"/>
      <c r="TA1" s="80"/>
      <c r="TO1" s="80"/>
      <c r="TQ1" s="81"/>
      <c r="TV1" s="80"/>
      <c r="UJ1" s="80"/>
      <c r="UL1" s="81"/>
      <c r="UQ1" s="80"/>
      <c r="VE1" s="80"/>
      <c r="VG1" s="81"/>
      <c r="VL1" s="80"/>
      <c r="VZ1" s="80"/>
      <c r="WB1" s="81"/>
      <c r="WG1" s="80"/>
      <c r="WU1" s="80"/>
      <c r="WW1" s="81"/>
      <c r="XB1" s="80"/>
      <c r="XP1" s="80"/>
      <c r="XR1" s="81"/>
      <c r="XW1" s="80"/>
      <c r="YK1" s="80"/>
      <c r="YM1" s="81"/>
      <c r="YR1" s="80"/>
      <c r="ZF1" s="80"/>
      <c r="ZH1" s="81"/>
      <c r="ZM1" s="80"/>
      <c r="AAA1" s="80"/>
      <c r="AAC1" s="81"/>
      <c r="AAH1" s="80"/>
      <c r="AAV1" s="80"/>
      <c r="AAX1" s="81"/>
      <c r="ABC1" s="80"/>
      <c r="ABQ1" s="80"/>
      <c r="ABS1" s="81"/>
      <c r="ABX1" s="80"/>
      <c r="ACL1" s="80"/>
      <c r="ACN1" s="81"/>
      <c r="ACS1" s="80"/>
      <c r="ADG1" s="80"/>
      <c r="ADI1" s="81"/>
      <c r="ADN1" s="80"/>
      <c r="AEB1" s="80"/>
      <c r="AED1" s="81"/>
      <c r="AEI1" s="80"/>
      <c r="AEW1" s="80"/>
      <c r="AEY1" s="81"/>
      <c r="AFD1" s="80"/>
      <c r="AFR1" s="80"/>
      <c r="AFT1" s="81"/>
      <c r="AFY1" s="80"/>
      <c r="AGM1" s="80"/>
      <c r="AGO1" s="81"/>
      <c r="AGT1" s="80"/>
      <c r="AHH1" s="80"/>
      <c r="AHJ1" s="81"/>
      <c r="AHO1" s="80"/>
      <c r="AIC1" s="80"/>
      <c r="AIE1" s="81"/>
      <c r="AIJ1" s="80"/>
      <c r="AIX1" s="80"/>
      <c r="AIZ1" s="81"/>
      <c r="AJE1" s="80"/>
      <c r="AJS1" s="80"/>
      <c r="AJU1" s="81"/>
      <c r="AJZ1" s="80"/>
      <c r="AKN1" s="80"/>
      <c r="AKP1" s="81"/>
      <c r="AKU1" s="80"/>
      <c r="ALI1" s="80"/>
      <c r="ALK1" s="81"/>
      <c r="ALP1" s="80"/>
      <c r="AMD1" s="80"/>
      <c r="AMF1" s="81"/>
      <c r="AMK1" s="80"/>
      <c r="AMY1" s="80"/>
      <c r="ANA1" s="81"/>
      <c r="ANF1" s="80"/>
      <c r="ANT1" s="80"/>
      <c r="ANV1" s="81"/>
      <c r="AOA1" s="80"/>
      <c r="AOO1" s="80"/>
      <c r="AOQ1" s="81"/>
      <c r="AOV1" s="80"/>
      <c r="APJ1" s="80"/>
      <c r="APL1" s="81"/>
      <c r="APQ1" s="80"/>
      <c r="AQE1" s="80"/>
      <c r="AQG1" s="81"/>
      <c r="AQL1" s="80"/>
      <c r="AQZ1" s="80"/>
      <c r="ARB1" s="81"/>
      <c r="ARG1" s="80"/>
      <c r="ARU1" s="80"/>
      <c r="ARW1" s="81"/>
      <c r="ASB1" s="80"/>
      <c r="ASP1" s="80"/>
      <c r="ASR1" s="81"/>
      <c r="ASW1" s="80"/>
      <c r="ATK1" s="80"/>
      <c r="ATM1" s="81"/>
      <c r="ATR1" s="80"/>
      <c r="AUF1" s="80"/>
      <c r="AUH1" s="81"/>
      <c r="AUM1" s="80"/>
      <c r="AVA1" s="80"/>
      <c r="AVC1" s="81"/>
      <c r="AVH1" s="80"/>
      <c r="AVV1" s="80"/>
      <c r="AVX1" s="81"/>
      <c r="AWC1" s="80"/>
      <c r="AWQ1" s="80"/>
      <c r="AWS1" s="81"/>
      <c r="AWX1" s="80"/>
      <c r="AXL1" s="80"/>
      <c r="AXN1" s="81"/>
      <c r="AXS1" s="80"/>
      <c r="AYG1" s="80"/>
      <c r="AYI1" s="81"/>
      <c r="AYN1" s="80"/>
      <c r="AZB1" s="80"/>
      <c r="AZD1" s="81"/>
      <c r="AZI1" s="80"/>
      <c r="AZW1" s="80"/>
      <c r="AZY1" s="81"/>
      <c r="BAD1" s="80"/>
      <c r="BAR1" s="80"/>
      <c r="BAT1" s="81"/>
      <c r="BAY1" s="80"/>
      <c r="BBM1" s="80"/>
      <c r="BBO1" s="81"/>
      <c r="BBT1" s="80"/>
      <c r="BCH1" s="80"/>
      <c r="BCJ1" s="81"/>
      <c r="BCO1" s="80"/>
      <c r="BDC1" s="80"/>
      <c r="BDE1" s="81"/>
      <c r="BDJ1" s="80"/>
      <c r="BDX1" s="80"/>
      <c r="BDZ1" s="81"/>
      <c r="BEE1" s="80"/>
      <c r="BES1" s="80"/>
      <c r="BEU1" s="81"/>
      <c r="BEZ1" s="80"/>
      <c r="BFN1" s="80"/>
      <c r="BFP1" s="81"/>
      <c r="BFU1" s="80"/>
      <c r="BGI1" s="80"/>
      <c r="BGK1" s="81"/>
      <c r="BGP1" s="80"/>
      <c r="BHD1" s="80"/>
      <c r="BHF1" s="81"/>
      <c r="BHK1" s="80"/>
      <c r="BHY1" s="80"/>
      <c r="BIA1" s="81"/>
      <c r="BIF1" s="80"/>
      <c r="BIT1" s="80"/>
      <c r="BIV1" s="81"/>
      <c r="BJA1" s="80"/>
      <c r="BJO1" s="80"/>
      <c r="BJQ1" s="81"/>
      <c r="BJV1" s="80"/>
      <c r="BKJ1" s="80"/>
      <c r="BKL1" s="81"/>
      <c r="BKQ1" s="80"/>
      <c r="BLE1" s="80"/>
      <c r="BLG1" s="81"/>
      <c r="BLL1" s="80"/>
      <c r="BLZ1" s="80"/>
      <c r="BMB1" s="81"/>
      <c r="BMG1" s="80"/>
      <c r="BMU1" s="80"/>
      <c r="BMW1" s="81"/>
      <c r="BNB1" s="80"/>
      <c r="BNP1" s="80"/>
      <c r="BNR1" s="81"/>
      <c r="BNW1" s="80"/>
      <c r="BOK1" s="80"/>
      <c r="BOM1" s="81"/>
      <c r="BOR1" s="80"/>
      <c r="BPF1" s="80"/>
      <c r="BPH1" s="81"/>
      <c r="BPM1" s="80"/>
      <c r="BQA1" s="80"/>
      <c r="BQC1" s="81"/>
      <c r="BQH1" s="80"/>
      <c r="BQV1" s="80"/>
      <c r="BQX1" s="81"/>
      <c r="BRC1" s="80"/>
      <c r="BRQ1" s="80"/>
      <c r="BRS1" s="81"/>
      <c r="BRX1" s="80"/>
      <c r="BSL1" s="80"/>
      <c r="BSN1" s="81"/>
      <c r="BSS1" s="80"/>
      <c r="BTG1" s="80"/>
      <c r="BTI1" s="81"/>
      <c r="BTN1" s="80"/>
      <c r="BUB1" s="80"/>
      <c r="BUD1" s="81"/>
      <c r="BUI1" s="80"/>
      <c r="BUW1" s="80"/>
      <c r="BUY1" s="81"/>
      <c r="BVD1" s="80"/>
      <c r="BVR1" s="80"/>
      <c r="BVT1" s="81"/>
      <c r="BVY1" s="80"/>
      <c r="BWM1" s="80"/>
      <c r="BWO1" s="81"/>
      <c r="BWT1" s="80"/>
      <c r="BXH1" s="80"/>
      <c r="BXJ1" s="81"/>
      <c r="BXO1" s="80"/>
      <c r="BYC1" s="80"/>
      <c r="BYE1" s="81"/>
      <c r="BYJ1" s="80"/>
      <c r="BYX1" s="80"/>
      <c r="BYZ1" s="81"/>
      <c r="BZE1" s="80"/>
      <c r="BZS1" s="80"/>
      <c r="BZU1" s="81"/>
      <c r="BZZ1" s="80"/>
      <c r="CAN1" s="80"/>
      <c r="CAP1" s="81"/>
      <c r="CAU1" s="80"/>
      <c r="CBI1" s="80"/>
      <c r="CBK1" s="81"/>
      <c r="CBP1" s="80"/>
      <c r="CCD1" s="80"/>
      <c r="CCF1" s="81"/>
      <c r="CCK1" s="80"/>
      <c r="CCY1" s="80"/>
      <c r="CDA1" s="81"/>
      <c r="CDF1" s="80"/>
      <c r="CDT1" s="80"/>
      <c r="CDV1" s="81"/>
      <c r="CEA1" s="80"/>
      <c r="CEO1" s="80"/>
      <c r="CEQ1" s="81"/>
      <c r="CEV1" s="80"/>
      <c r="CFJ1" s="80"/>
      <c r="CFL1" s="81"/>
      <c r="CFQ1" s="80"/>
      <c r="CGE1" s="80"/>
      <c r="CGG1" s="81"/>
      <c r="CGL1" s="80"/>
      <c r="CGZ1" s="80"/>
      <c r="CHB1" s="81"/>
      <c r="CHG1" s="80"/>
      <c r="CHU1" s="80"/>
      <c r="CHW1" s="81"/>
      <c r="CIB1" s="80"/>
      <c r="CIP1" s="80"/>
      <c r="CIR1" s="81"/>
      <c r="CIW1" s="80"/>
      <c r="CJK1" s="80"/>
      <c r="CJM1" s="81"/>
      <c r="CJR1" s="80"/>
      <c r="CKF1" s="80"/>
      <c r="CKH1" s="81"/>
      <c r="CKM1" s="80"/>
      <c r="CLA1" s="80"/>
      <c r="CLC1" s="81"/>
      <c r="CLH1" s="80"/>
      <c r="CLV1" s="80"/>
      <c r="CLX1" s="81"/>
      <c r="CMC1" s="80"/>
      <c r="CMQ1" s="80"/>
      <c r="CMS1" s="81"/>
      <c r="CMX1" s="80"/>
      <c r="CNL1" s="80"/>
      <c r="CNN1" s="81"/>
      <c r="CNS1" s="80"/>
      <c r="COG1" s="80"/>
      <c r="COI1" s="81"/>
      <c r="CON1" s="80"/>
      <c r="CPB1" s="80"/>
      <c r="CPD1" s="81"/>
      <c r="CPI1" s="80"/>
      <c r="CPW1" s="80"/>
      <c r="CPY1" s="81"/>
      <c r="CQD1" s="80"/>
      <c r="CQR1" s="80"/>
      <c r="CQT1" s="81"/>
      <c r="CQY1" s="80"/>
      <c r="CRM1" s="80"/>
      <c r="CRO1" s="81"/>
      <c r="CRT1" s="80"/>
      <c r="CSH1" s="80"/>
      <c r="CSJ1" s="81"/>
      <c r="CSO1" s="80"/>
      <c r="CTC1" s="80"/>
      <c r="CTE1" s="81"/>
      <c r="CTJ1" s="80"/>
      <c r="CTX1" s="80"/>
      <c r="CTZ1" s="81"/>
      <c r="CUE1" s="80"/>
      <c r="CUS1" s="80"/>
      <c r="CUU1" s="81"/>
      <c r="CUZ1" s="80"/>
      <c r="CVN1" s="80"/>
      <c r="CVP1" s="81"/>
      <c r="CVU1" s="80"/>
      <c r="CWI1" s="80"/>
      <c r="CWK1" s="81"/>
      <c r="CWP1" s="80"/>
      <c r="CXD1" s="80"/>
      <c r="CXF1" s="81"/>
      <c r="CXK1" s="80"/>
      <c r="CXY1" s="80"/>
      <c r="CYA1" s="81"/>
      <c r="CYF1" s="80"/>
      <c r="CYT1" s="80"/>
      <c r="CYV1" s="81"/>
      <c r="CZA1" s="80"/>
      <c r="CZO1" s="80"/>
      <c r="CZQ1" s="81"/>
      <c r="CZV1" s="80"/>
      <c r="DAJ1" s="80"/>
      <c r="DAL1" s="81"/>
      <c r="DAQ1" s="80"/>
      <c r="DBE1" s="80"/>
      <c r="DBG1" s="81"/>
      <c r="DBL1" s="80"/>
      <c r="DBZ1" s="80"/>
      <c r="DCB1" s="81"/>
      <c r="DCG1" s="80"/>
      <c r="DCU1" s="80"/>
      <c r="DCW1" s="81"/>
      <c r="DDB1" s="80"/>
      <c r="DDP1" s="80"/>
      <c r="DDR1" s="81"/>
      <c r="DDW1" s="80"/>
      <c r="DEK1" s="80"/>
      <c r="DEM1" s="81"/>
      <c r="DER1" s="80"/>
      <c r="DFF1" s="80"/>
      <c r="DFH1" s="81"/>
      <c r="DFM1" s="80"/>
      <c r="DGA1" s="80"/>
      <c r="DGC1" s="81"/>
      <c r="DGH1" s="80"/>
      <c r="DGV1" s="80"/>
      <c r="DGX1" s="81"/>
      <c r="DHC1" s="80"/>
      <c r="DHQ1" s="80"/>
      <c r="DHS1" s="81"/>
      <c r="DHX1" s="80"/>
      <c r="DIL1" s="80"/>
      <c r="DIN1" s="81"/>
      <c r="DIS1" s="80"/>
      <c r="DJG1" s="80"/>
      <c r="DJI1" s="81"/>
      <c r="DJN1" s="80"/>
      <c r="DKB1" s="80"/>
      <c r="DKD1" s="81"/>
      <c r="DKI1" s="80"/>
      <c r="DKW1" s="80"/>
      <c r="DKY1" s="81"/>
      <c r="DLD1" s="80"/>
      <c r="DLR1" s="80"/>
      <c r="DLT1" s="81"/>
      <c r="DLY1" s="80"/>
      <c r="DMM1" s="80"/>
      <c r="DMO1" s="81"/>
      <c r="DMT1" s="80"/>
      <c r="DNH1" s="80"/>
      <c r="DNJ1" s="81"/>
      <c r="DNO1" s="80"/>
      <c r="DOC1" s="80"/>
      <c r="DOE1" s="81"/>
      <c r="DOJ1" s="80"/>
      <c r="DOX1" s="80"/>
      <c r="DOZ1" s="81"/>
      <c r="DPE1" s="80"/>
      <c r="DPS1" s="80"/>
      <c r="DPU1" s="81"/>
      <c r="DPZ1" s="80"/>
      <c r="DQN1" s="80"/>
      <c r="DQP1" s="81"/>
      <c r="DQU1" s="80"/>
      <c r="DRI1" s="80"/>
      <c r="DRK1" s="81"/>
      <c r="DRP1" s="80"/>
      <c r="DSD1" s="80"/>
      <c r="DSF1" s="81"/>
      <c r="DSK1" s="80"/>
      <c r="DSY1" s="80"/>
      <c r="DTA1" s="81"/>
      <c r="DTF1" s="80"/>
      <c r="DTT1" s="80"/>
      <c r="DTV1" s="81"/>
      <c r="DUA1" s="80"/>
      <c r="DUO1" s="80"/>
      <c r="DUQ1" s="81"/>
      <c r="DUV1" s="80"/>
      <c r="DVJ1" s="80"/>
      <c r="DVL1" s="81"/>
      <c r="DVQ1" s="80"/>
      <c r="DWE1" s="80"/>
      <c r="DWG1" s="81"/>
      <c r="DWL1" s="80"/>
      <c r="DWZ1" s="80"/>
      <c r="DXB1" s="81"/>
      <c r="DXG1" s="80"/>
      <c r="DXU1" s="80"/>
      <c r="DXW1" s="81"/>
      <c r="DYB1" s="80"/>
      <c r="DYP1" s="80"/>
      <c r="DYR1" s="81"/>
      <c r="DYW1" s="80"/>
      <c r="DZK1" s="80"/>
      <c r="DZM1" s="81"/>
      <c r="DZR1" s="80"/>
      <c r="EAF1" s="80"/>
      <c r="EAH1" s="81"/>
      <c r="EAM1" s="80"/>
      <c r="EBA1" s="80"/>
      <c r="EBC1" s="81"/>
      <c r="EBH1" s="80"/>
      <c r="EBV1" s="80"/>
      <c r="EBX1" s="81"/>
      <c r="ECC1" s="80"/>
      <c r="ECQ1" s="80"/>
      <c r="ECS1" s="81"/>
      <c r="ECX1" s="80"/>
      <c r="EDL1" s="80"/>
      <c r="EDN1" s="81"/>
      <c r="EDS1" s="80"/>
      <c r="EEG1" s="80"/>
      <c r="EEI1" s="81"/>
      <c r="EEN1" s="80"/>
      <c r="EFB1" s="80"/>
      <c r="EFD1" s="81"/>
      <c r="EFI1" s="80"/>
      <c r="EFW1" s="80"/>
      <c r="EFY1" s="81"/>
      <c r="EGD1" s="80"/>
      <c r="EGR1" s="80"/>
      <c r="EGT1" s="81"/>
      <c r="EGY1" s="80"/>
      <c r="EHM1" s="80"/>
      <c r="EHO1" s="81"/>
      <c r="EHT1" s="80"/>
      <c r="EIH1" s="80"/>
      <c r="EIJ1" s="81"/>
      <c r="EIO1" s="80"/>
      <c r="EJC1" s="80"/>
      <c r="EJE1" s="81"/>
      <c r="EJJ1" s="80"/>
      <c r="EJX1" s="80"/>
      <c r="EJZ1" s="81"/>
      <c r="EKE1" s="80"/>
      <c r="EKS1" s="80"/>
      <c r="EKU1" s="81"/>
      <c r="EKZ1" s="80"/>
      <c r="ELN1" s="80"/>
      <c r="ELP1" s="81"/>
      <c r="ELU1" s="80"/>
      <c r="EMI1" s="80"/>
      <c r="EMK1" s="81"/>
      <c r="EMP1" s="80"/>
      <c r="END1" s="80"/>
      <c r="ENF1" s="81"/>
      <c r="ENK1" s="80"/>
      <c r="ENY1" s="80"/>
      <c r="EOA1" s="81"/>
      <c r="EOF1" s="80"/>
      <c r="EOT1" s="80"/>
      <c r="EOV1" s="81"/>
      <c r="EPA1" s="80"/>
      <c r="EPO1" s="80"/>
      <c r="EPQ1" s="81"/>
      <c r="EPV1" s="80"/>
      <c r="EQJ1" s="80"/>
      <c r="EQL1" s="81"/>
      <c r="EQQ1" s="80"/>
      <c r="ERE1" s="80"/>
      <c r="ERG1" s="81"/>
      <c r="ERL1" s="80"/>
      <c r="ERZ1" s="80"/>
      <c r="ESB1" s="81"/>
      <c r="ESG1" s="80"/>
      <c r="ESU1" s="80"/>
      <c r="ESW1" s="81"/>
      <c r="ETB1" s="80"/>
      <c r="ETP1" s="80"/>
      <c r="ETR1" s="81"/>
      <c r="ETW1" s="80"/>
      <c r="EUK1" s="80"/>
      <c r="EUM1" s="81"/>
      <c r="EUR1" s="80"/>
      <c r="EVF1" s="80"/>
      <c r="EVH1" s="81"/>
      <c r="EVM1" s="80"/>
      <c r="EWA1" s="80"/>
      <c r="EWC1" s="81"/>
      <c r="EWH1" s="80"/>
      <c r="EWV1" s="80"/>
      <c r="EWX1" s="81"/>
      <c r="EXC1" s="80"/>
      <c r="EXQ1" s="80"/>
      <c r="EXS1" s="81"/>
      <c r="EXX1" s="80"/>
      <c r="EYL1" s="80"/>
      <c r="EYN1" s="81"/>
      <c r="EYS1" s="80"/>
      <c r="EZG1" s="80"/>
      <c r="EZI1" s="81"/>
      <c r="EZN1" s="80"/>
      <c r="FAB1" s="80"/>
      <c r="FAD1" s="81"/>
      <c r="FAI1" s="80"/>
      <c r="FAW1" s="80"/>
      <c r="FAY1" s="81"/>
      <c r="FBD1" s="80"/>
      <c r="FBR1" s="80"/>
      <c r="FBT1" s="81"/>
      <c r="FBY1" s="80"/>
      <c r="FCM1" s="80"/>
      <c r="FCO1" s="81"/>
      <c r="FCT1" s="80"/>
      <c r="FDH1" s="80"/>
      <c r="FDJ1" s="81"/>
      <c r="FDO1" s="80"/>
      <c r="FEC1" s="80"/>
      <c r="FEE1" s="81"/>
      <c r="FEJ1" s="80"/>
      <c r="FEX1" s="80"/>
      <c r="FEZ1" s="81"/>
      <c r="FFE1" s="80"/>
      <c r="FFS1" s="80"/>
      <c r="FFU1" s="81"/>
      <c r="FFZ1" s="80"/>
      <c r="FGN1" s="80"/>
      <c r="FGP1" s="81"/>
      <c r="FGU1" s="80"/>
      <c r="FHI1" s="80"/>
      <c r="FHK1" s="81"/>
      <c r="FHP1" s="80"/>
      <c r="FID1" s="80"/>
      <c r="FIF1" s="81"/>
      <c r="FIK1" s="80"/>
      <c r="FIY1" s="80"/>
      <c r="FJA1" s="81"/>
      <c r="FJF1" s="80"/>
      <c r="FJT1" s="80"/>
      <c r="FJV1" s="81"/>
      <c r="FKA1" s="80"/>
      <c r="FKO1" s="80"/>
      <c r="FKQ1" s="81"/>
      <c r="FKV1" s="80"/>
      <c r="FLJ1" s="80"/>
      <c r="FLL1" s="81"/>
      <c r="FLQ1" s="80"/>
      <c r="FME1" s="80"/>
      <c r="FMG1" s="81"/>
      <c r="FML1" s="80"/>
      <c r="FMZ1" s="80"/>
      <c r="FNB1" s="81"/>
      <c r="FNG1" s="80"/>
      <c r="FNU1" s="80"/>
      <c r="FNW1" s="81"/>
      <c r="FOB1" s="80"/>
      <c r="FOP1" s="80"/>
      <c r="FOR1" s="81"/>
      <c r="FOW1" s="80"/>
      <c r="FPK1" s="80"/>
      <c r="FPM1" s="81"/>
      <c r="FPR1" s="80"/>
      <c r="FQF1" s="80"/>
      <c r="FQH1" s="81"/>
      <c r="FQM1" s="80"/>
      <c r="FRA1" s="80"/>
      <c r="FRC1" s="81"/>
      <c r="FRH1" s="80"/>
      <c r="FRV1" s="80"/>
      <c r="FRX1" s="81"/>
      <c r="FSC1" s="80"/>
      <c r="FSQ1" s="80"/>
      <c r="FSS1" s="81"/>
      <c r="FSX1" s="80"/>
      <c r="FTL1" s="80"/>
      <c r="FTN1" s="81"/>
      <c r="FTS1" s="80"/>
      <c r="FUG1" s="80"/>
      <c r="FUI1" s="81"/>
      <c r="FUN1" s="80"/>
      <c r="FVB1" s="80"/>
      <c r="FVD1" s="81"/>
      <c r="FVI1" s="80"/>
      <c r="FVW1" s="80"/>
      <c r="FVY1" s="81"/>
      <c r="FWD1" s="80"/>
      <c r="FWR1" s="80"/>
      <c r="FWT1" s="81"/>
      <c r="FWY1" s="80"/>
      <c r="FXM1" s="80"/>
      <c r="FXO1" s="81"/>
      <c r="FXT1" s="80"/>
      <c r="FYH1" s="80"/>
      <c r="FYJ1" s="81"/>
      <c r="FYO1" s="80"/>
      <c r="FZC1" s="80"/>
      <c r="FZE1" s="81"/>
      <c r="FZJ1" s="80"/>
      <c r="FZX1" s="80"/>
      <c r="FZZ1" s="81"/>
      <c r="GAE1" s="80"/>
      <c r="GAS1" s="80"/>
      <c r="GAU1" s="81"/>
      <c r="GAZ1" s="80"/>
      <c r="GBN1" s="80"/>
      <c r="GBP1" s="81"/>
      <c r="GBU1" s="80"/>
      <c r="GCI1" s="80"/>
      <c r="GCK1" s="81"/>
      <c r="GCP1" s="80"/>
      <c r="GDD1" s="80"/>
      <c r="GDF1" s="81"/>
      <c r="GDK1" s="80"/>
      <c r="GDY1" s="80"/>
      <c r="GEA1" s="81"/>
      <c r="GEF1" s="80"/>
      <c r="GET1" s="80"/>
      <c r="GEV1" s="81"/>
      <c r="GFA1" s="80"/>
      <c r="GFO1" s="80"/>
      <c r="GFQ1" s="81"/>
      <c r="GFV1" s="80"/>
      <c r="GGJ1" s="80"/>
      <c r="GGL1" s="81"/>
      <c r="GGQ1" s="80"/>
      <c r="GHE1" s="80"/>
      <c r="GHG1" s="81"/>
      <c r="GHL1" s="80"/>
      <c r="GHZ1" s="80"/>
      <c r="GIB1" s="81"/>
      <c r="GIG1" s="80"/>
      <c r="GIU1" s="80"/>
      <c r="GIW1" s="81"/>
      <c r="GJB1" s="80"/>
      <c r="GJP1" s="80"/>
      <c r="GJR1" s="81"/>
      <c r="GJW1" s="80"/>
      <c r="GKK1" s="80"/>
      <c r="GKM1" s="81"/>
      <c r="GKR1" s="80"/>
      <c r="GLF1" s="80"/>
      <c r="GLH1" s="81"/>
      <c r="GLM1" s="80"/>
      <c r="GMA1" s="80"/>
      <c r="GMC1" s="81"/>
      <c r="GMH1" s="80"/>
      <c r="GMV1" s="80"/>
      <c r="GMX1" s="81"/>
      <c r="GNC1" s="80"/>
      <c r="GNQ1" s="80"/>
      <c r="GNS1" s="81"/>
      <c r="GNX1" s="80"/>
      <c r="GOL1" s="80"/>
      <c r="GON1" s="81"/>
      <c r="GOS1" s="80"/>
      <c r="GPG1" s="80"/>
      <c r="GPI1" s="81"/>
      <c r="GPN1" s="80"/>
      <c r="GQB1" s="80"/>
      <c r="GQD1" s="81"/>
      <c r="GQI1" s="80"/>
      <c r="GQW1" s="80"/>
      <c r="GQY1" s="81"/>
      <c r="GRD1" s="80"/>
      <c r="GRR1" s="80"/>
      <c r="GRT1" s="81"/>
      <c r="GRY1" s="80"/>
      <c r="GSM1" s="80"/>
      <c r="GSO1" s="81"/>
      <c r="GST1" s="80"/>
      <c r="GTH1" s="80"/>
      <c r="GTJ1" s="81"/>
      <c r="GTO1" s="80"/>
      <c r="GUC1" s="80"/>
      <c r="GUE1" s="81"/>
      <c r="GUJ1" s="80"/>
      <c r="GUX1" s="80"/>
      <c r="GUZ1" s="81"/>
      <c r="GVE1" s="80"/>
      <c r="GVS1" s="80"/>
      <c r="GVU1" s="81"/>
      <c r="GVZ1" s="80"/>
      <c r="GWN1" s="80"/>
      <c r="GWP1" s="81"/>
      <c r="GWU1" s="80"/>
      <c r="GXI1" s="80"/>
      <c r="GXK1" s="81"/>
      <c r="GXP1" s="80"/>
      <c r="GYD1" s="80"/>
      <c r="GYF1" s="81"/>
      <c r="GYK1" s="80"/>
      <c r="GYY1" s="80"/>
      <c r="GZA1" s="81"/>
      <c r="GZF1" s="80"/>
      <c r="GZT1" s="80"/>
      <c r="GZV1" s="81"/>
      <c r="HAA1" s="80"/>
      <c r="HAO1" s="80"/>
      <c r="HAQ1" s="81"/>
      <c r="HAV1" s="80"/>
      <c r="HBJ1" s="80"/>
      <c r="HBL1" s="81"/>
      <c r="HBQ1" s="80"/>
      <c r="HCE1" s="80"/>
      <c r="HCG1" s="81"/>
      <c r="HCL1" s="80"/>
      <c r="HCZ1" s="80"/>
      <c r="HDB1" s="81"/>
      <c r="HDG1" s="80"/>
      <c r="HDU1" s="80"/>
      <c r="HDW1" s="81"/>
      <c r="HEB1" s="80"/>
      <c r="HEP1" s="80"/>
      <c r="HER1" s="81"/>
      <c r="HEW1" s="80"/>
      <c r="HFK1" s="80"/>
      <c r="HFM1" s="81"/>
      <c r="HFR1" s="80"/>
      <c r="HGF1" s="80"/>
      <c r="HGH1" s="81"/>
      <c r="HGM1" s="80"/>
      <c r="HHA1" s="80"/>
      <c r="HHC1" s="81"/>
      <c r="HHH1" s="80"/>
      <c r="HHV1" s="80"/>
      <c r="HHX1" s="81"/>
      <c r="HIC1" s="80"/>
      <c r="HIQ1" s="80"/>
      <c r="HIS1" s="81"/>
      <c r="HIX1" s="80"/>
      <c r="HJL1" s="80"/>
      <c r="HJN1" s="81"/>
      <c r="HJS1" s="80"/>
      <c r="HKG1" s="80"/>
      <c r="HKI1" s="81"/>
      <c r="HKN1" s="80"/>
      <c r="HLB1" s="80"/>
      <c r="HLD1" s="81"/>
      <c r="HLI1" s="80"/>
      <c r="HLW1" s="80"/>
      <c r="HLY1" s="81"/>
      <c r="HMD1" s="80"/>
      <c r="HMR1" s="80"/>
      <c r="HMT1" s="81"/>
      <c r="HMY1" s="80"/>
      <c r="HNM1" s="80"/>
      <c r="HNO1" s="81"/>
      <c r="HNT1" s="80"/>
      <c r="HOH1" s="80"/>
      <c r="HOJ1" s="81"/>
      <c r="HOO1" s="80"/>
      <c r="HPC1" s="80"/>
      <c r="HPE1" s="81"/>
      <c r="HPJ1" s="80"/>
      <c r="HPX1" s="80"/>
      <c r="HPZ1" s="81"/>
      <c r="HQE1" s="80"/>
      <c r="HQS1" s="80"/>
      <c r="HQU1" s="81"/>
      <c r="HQZ1" s="80"/>
      <c r="HRN1" s="80"/>
      <c r="HRP1" s="81"/>
      <c r="HRU1" s="80"/>
      <c r="HSI1" s="80"/>
      <c r="HSK1" s="81"/>
      <c r="HSP1" s="80"/>
      <c r="HTD1" s="80"/>
      <c r="HTF1" s="81"/>
      <c r="HTK1" s="80"/>
      <c r="HTY1" s="80"/>
      <c r="HUA1" s="81"/>
      <c r="HUF1" s="80"/>
      <c r="HUT1" s="80"/>
      <c r="HUV1" s="81"/>
      <c r="HVA1" s="80"/>
      <c r="HVO1" s="80"/>
      <c r="HVQ1" s="81"/>
      <c r="HVV1" s="80"/>
      <c r="HWJ1" s="80"/>
      <c r="HWL1" s="81"/>
      <c r="HWQ1" s="80"/>
      <c r="HXE1" s="80"/>
      <c r="HXG1" s="81"/>
      <c r="HXL1" s="80"/>
      <c r="HXZ1" s="80"/>
      <c r="HYB1" s="81"/>
      <c r="HYG1" s="80"/>
      <c r="HYU1" s="80"/>
      <c r="HYW1" s="81"/>
      <c r="HZB1" s="80"/>
      <c r="HZP1" s="80"/>
      <c r="HZR1" s="81"/>
      <c r="HZW1" s="80"/>
      <c r="IAK1" s="80"/>
      <c r="IAM1" s="81"/>
      <c r="IAR1" s="80"/>
      <c r="IBF1" s="80"/>
      <c r="IBH1" s="81"/>
      <c r="IBM1" s="80"/>
      <c r="ICA1" s="80"/>
      <c r="ICC1" s="81"/>
      <c r="ICH1" s="80"/>
      <c r="ICV1" s="80"/>
      <c r="ICX1" s="81"/>
      <c r="IDC1" s="80"/>
      <c r="IDQ1" s="80"/>
      <c r="IDS1" s="81"/>
      <c r="IDX1" s="80"/>
      <c r="IEL1" s="80"/>
      <c r="IEN1" s="81"/>
      <c r="IES1" s="80"/>
      <c r="IFG1" s="80"/>
      <c r="IFI1" s="81"/>
      <c r="IFN1" s="80"/>
      <c r="IGB1" s="80"/>
      <c r="IGD1" s="81"/>
      <c r="IGI1" s="80"/>
      <c r="IGW1" s="80"/>
      <c r="IGY1" s="81"/>
      <c r="IHD1" s="80"/>
      <c r="IHR1" s="80"/>
      <c r="IHT1" s="81"/>
      <c r="IHY1" s="80"/>
      <c r="IIM1" s="80"/>
      <c r="IIO1" s="81"/>
      <c r="IIT1" s="80"/>
      <c r="IJH1" s="80"/>
      <c r="IJJ1" s="81"/>
      <c r="IJO1" s="80"/>
      <c r="IKC1" s="80"/>
      <c r="IKE1" s="81"/>
      <c r="IKJ1" s="80"/>
      <c r="IKX1" s="80"/>
      <c r="IKZ1" s="81"/>
      <c r="ILE1" s="80"/>
      <c r="ILS1" s="80"/>
      <c r="ILU1" s="81"/>
      <c r="ILZ1" s="80"/>
      <c r="IMN1" s="80"/>
      <c r="IMP1" s="81"/>
      <c r="IMU1" s="80"/>
      <c r="INI1" s="80"/>
      <c r="INK1" s="81"/>
      <c r="INP1" s="80"/>
      <c r="IOD1" s="80"/>
      <c r="IOF1" s="81"/>
      <c r="IOK1" s="80"/>
      <c r="IOY1" s="80"/>
      <c r="IPA1" s="81"/>
      <c r="IPF1" s="80"/>
      <c r="IPT1" s="80"/>
      <c r="IPV1" s="81"/>
      <c r="IQA1" s="80"/>
      <c r="IQO1" s="80"/>
      <c r="IQQ1" s="81"/>
      <c r="IQV1" s="80"/>
      <c r="IRJ1" s="80"/>
      <c r="IRL1" s="81"/>
      <c r="IRQ1" s="80"/>
      <c r="ISE1" s="80"/>
      <c r="ISG1" s="81"/>
      <c r="ISL1" s="80"/>
      <c r="ISZ1" s="80"/>
      <c r="ITB1" s="81"/>
      <c r="ITG1" s="80"/>
      <c r="ITU1" s="80"/>
      <c r="ITW1" s="81"/>
      <c r="IUB1" s="80"/>
      <c r="IUP1" s="80"/>
      <c r="IUR1" s="81"/>
      <c r="IUW1" s="80"/>
      <c r="IVK1" s="80"/>
      <c r="IVM1" s="81"/>
      <c r="IVR1" s="80"/>
      <c r="IWF1" s="80"/>
      <c r="IWH1" s="81"/>
      <c r="IWM1" s="80"/>
      <c r="IXA1" s="80"/>
      <c r="IXC1" s="81"/>
      <c r="IXH1" s="80"/>
      <c r="IXV1" s="80"/>
      <c r="IXX1" s="81"/>
      <c r="IYC1" s="80"/>
      <c r="IYQ1" s="80"/>
      <c r="IYS1" s="81"/>
      <c r="IYX1" s="80"/>
      <c r="IZL1" s="80"/>
      <c r="IZN1" s="81"/>
      <c r="IZS1" s="80"/>
      <c r="JAG1" s="80"/>
      <c r="JAI1" s="81"/>
      <c r="JAN1" s="80"/>
      <c r="JBB1" s="80"/>
      <c r="JBD1" s="81"/>
      <c r="JBI1" s="80"/>
      <c r="JBW1" s="80"/>
      <c r="JBY1" s="81"/>
      <c r="JCD1" s="80"/>
      <c r="JCR1" s="80"/>
      <c r="JCT1" s="81"/>
      <c r="JCY1" s="80"/>
      <c r="JDM1" s="80"/>
      <c r="JDO1" s="81"/>
      <c r="JDT1" s="80"/>
      <c r="JEH1" s="80"/>
      <c r="JEJ1" s="81"/>
      <c r="JEO1" s="80"/>
      <c r="JFC1" s="80"/>
      <c r="JFE1" s="81"/>
      <c r="JFJ1" s="80"/>
      <c r="JFX1" s="80"/>
      <c r="JFZ1" s="81"/>
      <c r="JGE1" s="80"/>
      <c r="JGS1" s="80"/>
      <c r="JGU1" s="81"/>
      <c r="JGZ1" s="80"/>
      <c r="JHN1" s="80"/>
      <c r="JHP1" s="81"/>
      <c r="JHU1" s="80"/>
      <c r="JII1" s="80"/>
      <c r="JIK1" s="81"/>
      <c r="JIP1" s="80"/>
      <c r="JJD1" s="80"/>
      <c r="JJF1" s="81"/>
      <c r="JJK1" s="80"/>
      <c r="JJY1" s="80"/>
      <c r="JKA1" s="81"/>
      <c r="JKF1" s="80"/>
      <c r="JKT1" s="80"/>
      <c r="JKV1" s="81"/>
      <c r="JLA1" s="80"/>
      <c r="JLO1" s="80"/>
      <c r="JLQ1" s="81"/>
      <c r="JLV1" s="80"/>
      <c r="JMJ1" s="80"/>
      <c r="JML1" s="81"/>
      <c r="JMQ1" s="80"/>
      <c r="JNE1" s="80"/>
      <c r="JNG1" s="81"/>
      <c r="JNL1" s="80"/>
      <c r="JNZ1" s="80"/>
      <c r="JOB1" s="81"/>
      <c r="JOG1" s="80"/>
      <c r="JOU1" s="80"/>
      <c r="JOW1" s="81"/>
      <c r="JPB1" s="80"/>
      <c r="JPP1" s="80"/>
      <c r="JPR1" s="81"/>
      <c r="JPW1" s="80"/>
      <c r="JQK1" s="80"/>
      <c r="JQM1" s="81"/>
      <c r="JQR1" s="80"/>
      <c r="JRF1" s="80"/>
      <c r="JRH1" s="81"/>
      <c r="JRM1" s="80"/>
      <c r="JSA1" s="80"/>
      <c r="JSC1" s="81"/>
      <c r="JSH1" s="80"/>
      <c r="JSV1" s="80"/>
      <c r="JSX1" s="81"/>
      <c r="JTC1" s="80"/>
      <c r="JTQ1" s="80"/>
      <c r="JTS1" s="81"/>
      <c r="JTX1" s="80"/>
      <c r="JUL1" s="80"/>
      <c r="JUN1" s="81"/>
      <c r="JUS1" s="80"/>
      <c r="JVG1" s="80"/>
      <c r="JVI1" s="81"/>
      <c r="JVN1" s="80"/>
      <c r="JWB1" s="80"/>
      <c r="JWD1" s="81"/>
      <c r="JWI1" s="80"/>
      <c r="JWW1" s="80"/>
      <c r="JWY1" s="81"/>
      <c r="JXD1" s="80"/>
      <c r="JXR1" s="80"/>
      <c r="JXT1" s="81"/>
      <c r="JXY1" s="80"/>
      <c r="JYM1" s="80"/>
      <c r="JYO1" s="81"/>
      <c r="JYT1" s="80"/>
      <c r="JZH1" s="80"/>
      <c r="JZJ1" s="81"/>
      <c r="JZO1" s="80"/>
      <c r="KAC1" s="80"/>
      <c r="KAE1" s="81"/>
      <c r="KAJ1" s="80"/>
      <c r="KAX1" s="80"/>
      <c r="KAZ1" s="81"/>
      <c r="KBE1" s="80"/>
      <c r="KBS1" s="80"/>
      <c r="KBU1" s="81"/>
      <c r="KBZ1" s="80"/>
      <c r="KCN1" s="80"/>
      <c r="KCP1" s="81"/>
      <c r="KCU1" s="80"/>
      <c r="KDI1" s="80"/>
      <c r="KDK1" s="81"/>
      <c r="KDP1" s="80"/>
      <c r="KED1" s="80"/>
      <c r="KEF1" s="81"/>
      <c r="KEK1" s="80"/>
      <c r="KEY1" s="80"/>
      <c r="KFA1" s="81"/>
      <c r="KFF1" s="80"/>
      <c r="KFT1" s="80"/>
      <c r="KFV1" s="81"/>
      <c r="KGA1" s="80"/>
      <c r="KGO1" s="80"/>
      <c r="KGQ1" s="81"/>
      <c r="KGV1" s="80"/>
      <c r="KHJ1" s="80"/>
      <c r="KHL1" s="81"/>
      <c r="KHQ1" s="80"/>
      <c r="KIE1" s="80"/>
      <c r="KIG1" s="81"/>
      <c r="KIL1" s="80"/>
      <c r="KIZ1" s="80"/>
      <c r="KJB1" s="81"/>
      <c r="KJG1" s="80"/>
      <c r="KJU1" s="80"/>
      <c r="KJW1" s="81"/>
      <c r="KKB1" s="80"/>
      <c r="KKP1" s="80"/>
      <c r="KKR1" s="81"/>
      <c r="KKW1" s="80"/>
      <c r="KLK1" s="80"/>
      <c r="KLM1" s="81"/>
      <c r="KLR1" s="80"/>
      <c r="KMF1" s="80"/>
      <c r="KMH1" s="81"/>
      <c r="KMM1" s="80"/>
      <c r="KNA1" s="80"/>
      <c r="KNC1" s="81"/>
      <c r="KNH1" s="80"/>
      <c r="KNV1" s="80"/>
      <c r="KNX1" s="81"/>
      <c r="KOC1" s="80"/>
      <c r="KOQ1" s="80"/>
      <c r="KOS1" s="81"/>
      <c r="KOX1" s="80"/>
      <c r="KPL1" s="80"/>
      <c r="KPN1" s="81"/>
      <c r="KPS1" s="80"/>
      <c r="KQG1" s="80"/>
      <c r="KQI1" s="81"/>
      <c r="KQN1" s="80"/>
      <c r="KRB1" s="80"/>
      <c r="KRD1" s="81"/>
      <c r="KRI1" s="80"/>
      <c r="KRW1" s="80"/>
      <c r="KRY1" s="81"/>
      <c r="KSD1" s="80"/>
      <c r="KSR1" s="80"/>
      <c r="KST1" s="81"/>
      <c r="KSY1" s="80"/>
      <c r="KTM1" s="80"/>
      <c r="KTO1" s="81"/>
      <c r="KTT1" s="80"/>
      <c r="KUH1" s="80"/>
      <c r="KUJ1" s="81"/>
      <c r="KUO1" s="80"/>
      <c r="KVC1" s="80"/>
      <c r="KVE1" s="81"/>
      <c r="KVJ1" s="80"/>
      <c r="KVX1" s="80"/>
      <c r="KVZ1" s="81"/>
      <c r="KWE1" s="80"/>
      <c r="KWS1" s="80"/>
      <c r="KWU1" s="81"/>
      <c r="KWZ1" s="80"/>
      <c r="KXN1" s="80"/>
      <c r="KXP1" s="81"/>
      <c r="KXU1" s="80"/>
      <c r="KYI1" s="80"/>
      <c r="KYK1" s="81"/>
      <c r="KYP1" s="80"/>
      <c r="KZD1" s="80"/>
      <c r="KZF1" s="81"/>
      <c r="KZK1" s="80"/>
      <c r="KZY1" s="80"/>
      <c r="LAA1" s="81"/>
      <c r="LAF1" s="80"/>
      <c r="LAT1" s="80"/>
      <c r="LAV1" s="81"/>
      <c r="LBA1" s="80"/>
      <c r="LBO1" s="80"/>
      <c r="LBQ1" s="81"/>
      <c r="LBV1" s="80"/>
      <c r="LCJ1" s="80"/>
      <c r="LCL1" s="81"/>
      <c r="LCQ1" s="80"/>
      <c r="LDE1" s="80"/>
      <c r="LDG1" s="81"/>
      <c r="LDL1" s="80"/>
      <c r="LDZ1" s="80"/>
      <c r="LEB1" s="81"/>
      <c r="LEG1" s="80"/>
      <c r="LEU1" s="80"/>
      <c r="LEW1" s="81"/>
      <c r="LFB1" s="80"/>
      <c r="LFP1" s="80"/>
      <c r="LFR1" s="81"/>
      <c r="LFW1" s="80"/>
      <c r="LGK1" s="80"/>
      <c r="LGM1" s="81"/>
      <c r="LGR1" s="80"/>
      <c r="LHF1" s="80"/>
      <c r="LHH1" s="81"/>
      <c r="LHM1" s="80"/>
      <c r="LIA1" s="80"/>
      <c r="LIC1" s="81"/>
      <c r="LIH1" s="80"/>
      <c r="LIV1" s="80"/>
      <c r="LIX1" s="81"/>
      <c r="LJC1" s="80"/>
      <c r="LJQ1" s="80"/>
      <c r="LJS1" s="81"/>
      <c r="LJX1" s="80"/>
      <c r="LKL1" s="80"/>
      <c r="LKN1" s="81"/>
      <c r="LKS1" s="80"/>
      <c r="LLG1" s="80"/>
      <c r="LLI1" s="81"/>
      <c r="LLN1" s="80"/>
      <c r="LMB1" s="80"/>
      <c r="LMD1" s="81"/>
      <c r="LMI1" s="80"/>
      <c r="LMW1" s="80"/>
      <c r="LMY1" s="81"/>
      <c r="LND1" s="80"/>
      <c r="LNR1" s="80"/>
      <c r="LNT1" s="81"/>
      <c r="LNY1" s="80"/>
      <c r="LOM1" s="80"/>
      <c r="LOO1" s="81"/>
      <c r="LOT1" s="80"/>
      <c r="LPH1" s="80"/>
      <c r="LPJ1" s="81"/>
      <c r="LPO1" s="80"/>
      <c r="LQC1" s="80"/>
      <c r="LQE1" s="81"/>
      <c r="LQJ1" s="80"/>
      <c r="LQX1" s="80"/>
      <c r="LQZ1" s="81"/>
      <c r="LRE1" s="80"/>
      <c r="LRS1" s="80"/>
      <c r="LRU1" s="81"/>
      <c r="LRZ1" s="80"/>
      <c r="LSN1" s="80"/>
      <c r="LSP1" s="81"/>
      <c r="LSU1" s="80"/>
      <c r="LTI1" s="80"/>
      <c r="LTK1" s="81"/>
      <c r="LTP1" s="80"/>
      <c r="LUD1" s="80"/>
      <c r="LUF1" s="81"/>
      <c r="LUK1" s="80"/>
      <c r="LUY1" s="80"/>
      <c r="LVA1" s="81"/>
      <c r="LVF1" s="80"/>
      <c r="LVT1" s="80"/>
      <c r="LVV1" s="81"/>
      <c r="LWA1" s="80"/>
      <c r="LWO1" s="80"/>
      <c r="LWQ1" s="81"/>
      <c r="LWV1" s="80"/>
      <c r="LXJ1" s="80"/>
      <c r="LXL1" s="81"/>
      <c r="LXQ1" s="80"/>
      <c r="LYE1" s="80"/>
      <c r="LYG1" s="81"/>
      <c r="LYL1" s="80"/>
      <c r="LYZ1" s="80"/>
      <c r="LZB1" s="81"/>
      <c r="LZG1" s="80"/>
      <c r="LZU1" s="80"/>
      <c r="LZW1" s="81"/>
      <c r="MAB1" s="80"/>
      <c r="MAP1" s="80"/>
      <c r="MAR1" s="81"/>
      <c r="MAW1" s="80"/>
      <c r="MBK1" s="80"/>
      <c r="MBM1" s="81"/>
      <c r="MBR1" s="80"/>
      <c r="MCF1" s="80"/>
      <c r="MCH1" s="81"/>
      <c r="MCM1" s="80"/>
      <c r="MDA1" s="80"/>
      <c r="MDC1" s="81"/>
      <c r="MDH1" s="80"/>
      <c r="MDV1" s="80"/>
      <c r="MDX1" s="81"/>
      <c r="MEC1" s="80"/>
      <c r="MEQ1" s="80"/>
      <c r="MES1" s="81"/>
      <c r="MEX1" s="80"/>
      <c r="MFL1" s="80"/>
      <c r="MFN1" s="81"/>
      <c r="MFS1" s="80"/>
      <c r="MGG1" s="80"/>
      <c r="MGI1" s="81"/>
      <c r="MGN1" s="80"/>
      <c r="MHB1" s="80"/>
      <c r="MHD1" s="81"/>
      <c r="MHI1" s="80"/>
      <c r="MHW1" s="80"/>
      <c r="MHY1" s="81"/>
      <c r="MID1" s="80"/>
      <c r="MIR1" s="80"/>
      <c r="MIT1" s="81"/>
      <c r="MIY1" s="80"/>
      <c r="MJM1" s="80"/>
      <c r="MJO1" s="81"/>
      <c r="MJT1" s="80"/>
      <c r="MKH1" s="80"/>
      <c r="MKJ1" s="81"/>
      <c r="MKO1" s="80"/>
      <c r="MLC1" s="80"/>
      <c r="MLE1" s="81"/>
      <c r="MLJ1" s="80"/>
      <c r="MLX1" s="80"/>
      <c r="MLZ1" s="81"/>
      <c r="MME1" s="80"/>
      <c r="MMS1" s="80"/>
      <c r="MMU1" s="81"/>
      <c r="MMZ1" s="80"/>
      <c r="MNN1" s="80"/>
      <c r="MNP1" s="81"/>
      <c r="MNU1" s="80"/>
      <c r="MOI1" s="80"/>
      <c r="MOK1" s="81"/>
      <c r="MOP1" s="80"/>
      <c r="MPD1" s="80"/>
      <c r="MPF1" s="81"/>
      <c r="MPK1" s="80"/>
      <c r="MPY1" s="80"/>
      <c r="MQA1" s="81"/>
      <c r="MQF1" s="80"/>
      <c r="MQT1" s="80"/>
      <c r="MQV1" s="81"/>
      <c r="MRA1" s="80"/>
      <c r="MRO1" s="80"/>
      <c r="MRQ1" s="81"/>
      <c r="MRV1" s="80"/>
      <c r="MSJ1" s="80"/>
      <c r="MSL1" s="81"/>
      <c r="MSQ1" s="80"/>
      <c r="MTE1" s="80"/>
      <c r="MTG1" s="81"/>
      <c r="MTL1" s="80"/>
      <c r="MTZ1" s="80"/>
      <c r="MUB1" s="81"/>
      <c r="MUG1" s="80"/>
      <c r="MUU1" s="80"/>
      <c r="MUW1" s="81"/>
      <c r="MVB1" s="80"/>
      <c r="MVP1" s="80"/>
      <c r="MVR1" s="81"/>
      <c r="MVW1" s="80"/>
      <c r="MWK1" s="80"/>
      <c r="MWM1" s="81"/>
      <c r="MWR1" s="80"/>
      <c r="MXF1" s="80"/>
      <c r="MXH1" s="81"/>
      <c r="MXM1" s="80"/>
      <c r="MYA1" s="80"/>
      <c r="MYC1" s="81"/>
      <c r="MYH1" s="80"/>
      <c r="MYV1" s="80"/>
      <c r="MYX1" s="81"/>
      <c r="MZC1" s="80"/>
      <c r="MZQ1" s="80"/>
      <c r="MZS1" s="81"/>
      <c r="MZX1" s="80"/>
      <c r="NAL1" s="80"/>
      <c r="NAN1" s="81"/>
      <c r="NAS1" s="80"/>
      <c r="NBG1" s="80"/>
      <c r="NBI1" s="81"/>
      <c r="NBN1" s="80"/>
      <c r="NCB1" s="80"/>
      <c r="NCD1" s="81"/>
      <c r="NCI1" s="80"/>
      <c r="NCW1" s="80"/>
      <c r="NCY1" s="81"/>
      <c r="NDD1" s="80"/>
      <c r="NDR1" s="80"/>
      <c r="NDT1" s="81"/>
      <c r="NDY1" s="80"/>
      <c r="NEM1" s="80"/>
      <c r="NEO1" s="81"/>
      <c r="NET1" s="80"/>
      <c r="NFH1" s="80"/>
      <c r="NFJ1" s="81"/>
      <c r="NFO1" s="80"/>
      <c r="NGC1" s="80"/>
      <c r="NGE1" s="81"/>
      <c r="NGJ1" s="80"/>
      <c r="NGX1" s="80"/>
      <c r="NGZ1" s="81"/>
      <c r="NHE1" s="80"/>
      <c r="NHS1" s="80"/>
      <c r="NHU1" s="81"/>
      <c r="NHZ1" s="80"/>
      <c r="NIN1" s="80"/>
      <c r="NIP1" s="81"/>
      <c r="NIU1" s="80"/>
      <c r="NJI1" s="80"/>
      <c r="NJK1" s="81"/>
      <c r="NJP1" s="80"/>
      <c r="NKD1" s="80"/>
      <c r="NKF1" s="81"/>
      <c r="NKK1" s="80"/>
      <c r="NKY1" s="80"/>
      <c r="NLA1" s="81"/>
      <c r="NLF1" s="80"/>
      <c r="NLT1" s="80"/>
      <c r="NLV1" s="81"/>
      <c r="NMA1" s="80"/>
      <c r="NMO1" s="80"/>
      <c r="NMQ1" s="81"/>
      <c r="NMV1" s="80"/>
      <c r="NNJ1" s="80"/>
      <c r="NNL1" s="81"/>
      <c r="NNQ1" s="80"/>
      <c r="NOE1" s="80"/>
      <c r="NOG1" s="81"/>
      <c r="NOL1" s="80"/>
      <c r="NOZ1" s="80"/>
      <c r="NPB1" s="81"/>
      <c r="NPG1" s="80"/>
      <c r="NPU1" s="80"/>
      <c r="NPW1" s="81"/>
      <c r="NQB1" s="80"/>
      <c r="NQP1" s="80"/>
      <c r="NQR1" s="81"/>
      <c r="NQW1" s="80"/>
      <c r="NRK1" s="80"/>
      <c r="NRM1" s="81"/>
      <c r="NRR1" s="80"/>
      <c r="NSF1" s="80"/>
      <c r="NSH1" s="81"/>
      <c r="NSM1" s="80"/>
      <c r="NTA1" s="80"/>
      <c r="NTC1" s="81"/>
      <c r="NTH1" s="80"/>
      <c r="NTV1" s="80"/>
      <c r="NTX1" s="81"/>
      <c r="NUC1" s="80"/>
      <c r="NUQ1" s="80"/>
      <c r="NUS1" s="81"/>
      <c r="NUX1" s="80"/>
      <c r="NVL1" s="80"/>
      <c r="NVN1" s="81"/>
      <c r="NVS1" s="80"/>
      <c r="NWG1" s="80"/>
      <c r="NWI1" s="81"/>
      <c r="NWN1" s="80"/>
      <c r="NXB1" s="80"/>
      <c r="NXD1" s="81"/>
      <c r="NXI1" s="80"/>
      <c r="NXW1" s="80"/>
      <c r="NXY1" s="81"/>
      <c r="NYD1" s="80"/>
      <c r="NYR1" s="80"/>
      <c r="NYT1" s="81"/>
      <c r="NYY1" s="80"/>
      <c r="NZM1" s="80"/>
      <c r="NZO1" s="81"/>
      <c r="NZT1" s="80"/>
      <c r="OAH1" s="80"/>
      <c r="OAJ1" s="81"/>
      <c r="OAO1" s="80"/>
      <c r="OBC1" s="80"/>
      <c r="OBE1" s="81"/>
      <c r="OBJ1" s="80"/>
      <c r="OBX1" s="80"/>
      <c r="OBZ1" s="81"/>
      <c r="OCE1" s="80"/>
      <c r="OCS1" s="80"/>
      <c r="OCU1" s="81"/>
      <c r="OCZ1" s="80"/>
      <c r="ODN1" s="80"/>
      <c r="ODP1" s="81"/>
      <c r="ODU1" s="80"/>
      <c r="OEI1" s="80"/>
      <c r="OEK1" s="81"/>
      <c r="OEP1" s="80"/>
      <c r="OFD1" s="80"/>
      <c r="OFF1" s="81"/>
      <c r="OFK1" s="80"/>
      <c r="OFY1" s="80"/>
      <c r="OGA1" s="81"/>
      <c r="OGF1" s="80"/>
      <c r="OGT1" s="80"/>
      <c r="OGV1" s="81"/>
      <c r="OHA1" s="80"/>
      <c r="OHO1" s="80"/>
      <c r="OHQ1" s="81"/>
      <c r="OHV1" s="80"/>
      <c r="OIJ1" s="80"/>
      <c r="OIL1" s="81"/>
      <c r="OIQ1" s="80"/>
      <c r="OJE1" s="80"/>
      <c r="OJG1" s="81"/>
      <c r="OJL1" s="80"/>
      <c r="OJZ1" s="80"/>
      <c r="OKB1" s="81"/>
      <c r="OKG1" s="80"/>
      <c r="OKU1" s="80"/>
      <c r="OKW1" s="81"/>
      <c r="OLB1" s="80"/>
      <c r="OLP1" s="80"/>
      <c r="OLR1" s="81"/>
      <c r="OLW1" s="80"/>
      <c r="OMK1" s="80"/>
      <c r="OMM1" s="81"/>
      <c r="OMR1" s="80"/>
      <c r="ONF1" s="80"/>
      <c r="ONH1" s="81"/>
      <c r="ONM1" s="80"/>
      <c r="OOA1" s="80"/>
      <c r="OOC1" s="81"/>
      <c r="OOH1" s="80"/>
      <c r="OOV1" s="80"/>
      <c r="OOX1" s="81"/>
      <c r="OPC1" s="80"/>
      <c r="OPQ1" s="80"/>
      <c r="OPS1" s="81"/>
      <c r="OPX1" s="80"/>
      <c r="OQL1" s="80"/>
      <c r="OQN1" s="81"/>
      <c r="OQS1" s="80"/>
      <c r="ORG1" s="80"/>
      <c r="ORI1" s="81"/>
      <c r="ORN1" s="80"/>
      <c r="OSB1" s="80"/>
      <c r="OSD1" s="81"/>
      <c r="OSI1" s="80"/>
      <c r="OSW1" s="80"/>
      <c r="OSY1" s="81"/>
      <c r="OTD1" s="80"/>
      <c r="OTR1" s="80"/>
      <c r="OTT1" s="81"/>
      <c r="OTY1" s="80"/>
      <c r="OUM1" s="80"/>
      <c r="OUO1" s="81"/>
      <c r="OUT1" s="80"/>
      <c r="OVH1" s="80"/>
      <c r="OVJ1" s="81"/>
      <c r="OVO1" s="80"/>
      <c r="OWC1" s="80"/>
      <c r="OWE1" s="81"/>
      <c r="OWJ1" s="80"/>
      <c r="OWX1" s="80"/>
      <c r="OWZ1" s="81"/>
      <c r="OXE1" s="80"/>
      <c r="OXS1" s="80"/>
      <c r="OXU1" s="81"/>
      <c r="OXZ1" s="80"/>
      <c r="OYN1" s="80"/>
      <c r="OYP1" s="81"/>
      <c r="OYU1" s="80"/>
      <c r="OZI1" s="80"/>
      <c r="OZK1" s="81"/>
      <c r="OZP1" s="80"/>
      <c r="PAD1" s="80"/>
      <c r="PAF1" s="81"/>
      <c r="PAK1" s="80"/>
      <c r="PAY1" s="80"/>
      <c r="PBA1" s="81"/>
      <c r="PBF1" s="80"/>
      <c r="PBT1" s="80"/>
      <c r="PBV1" s="81"/>
      <c r="PCA1" s="80"/>
      <c r="PCO1" s="80"/>
      <c r="PCQ1" s="81"/>
      <c r="PCV1" s="80"/>
      <c r="PDJ1" s="80"/>
      <c r="PDL1" s="81"/>
      <c r="PDQ1" s="80"/>
      <c r="PEE1" s="80"/>
      <c r="PEG1" s="81"/>
      <c r="PEL1" s="80"/>
      <c r="PEZ1" s="80"/>
      <c r="PFB1" s="81"/>
      <c r="PFG1" s="80"/>
      <c r="PFU1" s="80"/>
      <c r="PFW1" s="81"/>
      <c r="PGB1" s="80"/>
      <c r="PGP1" s="80"/>
      <c r="PGR1" s="81"/>
      <c r="PGW1" s="80"/>
      <c r="PHK1" s="80"/>
      <c r="PHM1" s="81"/>
      <c r="PHR1" s="80"/>
      <c r="PIF1" s="80"/>
      <c r="PIH1" s="81"/>
      <c r="PIM1" s="80"/>
      <c r="PJA1" s="80"/>
      <c r="PJC1" s="81"/>
      <c r="PJH1" s="80"/>
      <c r="PJV1" s="80"/>
      <c r="PJX1" s="81"/>
      <c r="PKC1" s="80"/>
      <c r="PKQ1" s="80"/>
      <c r="PKS1" s="81"/>
      <c r="PKX1" s="80"/>
      <c r="PLL1" s="80"/>
      <c r="PLN1" s="81"/>
      <c r="PLS1" s="80"/>
      <c r="PMG1" s="80"/>
      <c r="PMI1" s="81"/>
      <c r="PMN1" s="80"/>
      <c r="PNB1" s="80"/>
      <c r="PND1" s="81"/>
      <c r="PNI1" s="80"/>
      <c r="PNW1" s="80"/>
      <c r="PNY1" s="81"/>
      <c r="POD1" s="80"/>
      <c r="POR1" s="80"/>
      <c r="POT1" s="81"/>
      <c r="POY1" s="80"/>
      <c r="PPM1" s="80"/>
      <c r="PPO1" s="81"/>
      <c r="PPT1" s="80"/>
      <c r="PQH1" s="80"/>
      <c r="PQJ1" s="81"/>
      <c r="PQO1" s="80"/>
      <c r="PRC1" s="80"/>
      <c r="PRE1" s="81"/>
      <c r="PRJ1" s="80"/>
      <c r="PRX1" s="80"/>
      <c r="PRZ1" s="81"/>
      <c r="PSE1" s="80"/>
      <c r="PSS1" s="80"/>
      <c r="PSU1" s="81"/>
      <c r="PSZ1" s="80"/>
      <c r="PTN1" s="80"/>
      <c r="PTP1" s="81"/>
      <c r="PTU1" s="80"/>
      <c r="PUI1" s="80"/>
      <c r="PUK1" s="81"/>
      <c r="PUP1" s="80"/>
      <c r="PVD1" s="80"/>
      <c r="PVF1" s="81"/>
      <c r="PVK1" s="80"/>
      <c r="PVY1" s="80"/>
      <c r="PWA1" s="81"/>
      <c r="PWF1" s="80"/>
      <c r="PWT1" s="80"/>
      <c r="PWV1" s="81"/>
      <c r="PXA1" s="80"/>
      <c r="PXO1" s="80"/>
      <c r="PXQ1" s="81"/>
      <c r="PXV1" s="80"/>
      <c r="PYJ1" s="80"/>
      <c r="PYL1" s="81"/>
      <c r="PYQ1" s="80"/>
      <c r="PZE1" s="80"/>
      <c r="PZG1" s="81"/>
      <c r="PZL1" s="80"/>
      <c r="PZZ1" s="80"/>
      <c r="QAB1" s="81"/>
      <c r="QAG1" s="80"/>
      <c r="QAU1" s="80"/>
      <c r="QAW1" s="81"/>
      <c r="QBB1" s="80"/>
      <c r="QBP1" s="80"/>
      <c r="QBR1" s="81"/>
      <c r="QBW1" s="80"/>
      <c r="QCK1" s="80"/>
      <c r="QCM1" s="81"/>
      <c r="QCR1" s="80"/>
      <c r="QDF1" s="80"/>
      <c r="QDH1" s="81"/>
      <c r="QDM1" s="80"/>
      <c r="QEA1" s="80"/>
      <c r="QEC1" s="81"/>
      <c r="QEH1" s="80"/>
      <c r="QEV1" s="80"/>
      <c r="QEX1" s="81"/>
      <c r="QFC1" s="80"/>
      <c r="QFQ1" s="80"/>
      <c r="QFS1" s="81"/>
      <c r="QFX1" s="80"/>
      <c r="QGL1" s="80"/>
      <c r="QGN1" s="81"/>
      <c r="QGS1" s="80"/>
      <c r="QHG1" s="80"/>
      <c r="QHI1" s="81"/>
      <c r="QHN1" s="80"/>
      <c r="QIB1" s="80"/>
      <c r="QID1" s="81"/>
      <c r="QII1" s="80"/>
      <c r="QIW1" s="80"/>
      <c r="QIY1" s="81"/>
      <c r="QJD1" s="80"/>
      <c r="QJR1" s="80"/>
      <c r="QJT1" s="81"/>
      <c r="QJY1" s="80"/>
      <c r="QKM1" s="80"/>
      <c r="QKO1" s="81"/>
      <c r="QKT1" s="80"/>
      <c r="QLH1" s="80"/>
      <c r="QLJ1" s="81"/>
      <c r="QLO1" s="80"/>
      <c r="QMC1" s="80"/>
      <c r="QME1" s="81"/>
      <c r="QMJ1" s="80"/>
      <c r="QMX1" s="80"/>
      <c r="QMZ1" s="81"/>
      <c r="QNE1" s="80"/>
      <c r="QNS1" s="80"/>
      <c r="QNU1" s="81"/>
      <c r="QNZ1" s="80"/>
      <c r="QON1" s="80"/>
      <c r="QOP1" s="81"/>
      <c r="QOU1" s="80"/>
      <c r="QPI1" s="80"/>
      <c r="QPK1" s="81"/>
      <c r="QPP1" s="80"/>
      <c r="QQD1" s="80"/>
      <c r="QQF1" s="81"/>
      <c r="QQK1" s="80"/>
      <c r="QQY1" s="80"/>
      <c r="QRA1" s="81"/>
      <c r="QRF1" s="80"/>
      <c r="QRT1" s="80"/>
      <c r="QRV1" s="81"/>
      <c r="QSA1" s="80"/>
      <c r="QSO1" s="80"/>
      <c r="QSQ1" s="81"/>
      <c r="QSV1" s="80"/>
      <c r="QTJ1" s="80"/>
      <c r="QTL1" s="81"/>
      <c r="QTQ1" s="80"/>
      <c r="QUE1" s="80"/>
      <c r="QUG1" s="81"/>
      <c r="QUL1" s="80"/>
      <c r="QUZ1" s="80"/>
      <c r="QVB1" s="81"/>
      <c r="QVG1" s="80"/>
      <c r="QVU1" s="80"/>
      <c r="QVW1" s="81"/>
      <c r="QWB1" s="80"/>
      <c r="QWP1" s="80"/>
      <c r="QWR1" s="81"/>
      <c r="QWW1" s="80"/>
      <c r="QXK1" s="80"/>
      <c r="QXM1" s="81"/>
      <c r="QXR1" s="80"/>
      <c r="QYF1" s="80"/>
      <c r="QYH1" s="81"/>
      <c r="QYM1" s="80"/>
      <c r="QZA1" s="80"/>
      <c r="QZC1" s="81"/>
      <c r="QZH1" s="80"/>
      <c r="QZV1" s="80"/>
      <c r="QZX1" s="81"/>
      <c r="RAC1" s="80"/>
      <c r="RAQ1" s="80"/>
      <c r="RAS1" s="81"/>
      <c r="RAX1" s="80"/>
      <c r="RBL1" s="80"/>
      <c r="RBN1" s="81"/>
      <c r="RBS1" s="80"/>
      <c r="RCG1" s="80"/>
      <c r="RCI1" s="81"/>
      <c r="RCN1" s="80"/>
      <c r="RDB1" s="80"/>
      <c r="RDD1" s="81"/>
      <c r="RDI1" s="80"/>
      <c r="RDW1" s="80"/>
      <c r="RDY1" s="81"/>
      <c r="RED1" s="80"/>
      <c r="RER1" s="80"/>
      <c r="RET1" s="81"/>
      <c r="REY1" s="80"/>
      <c r="RFM1" s="80"/>
      <c r="RFO1" s="81"/>
      <c r="RFT1" s="80"/>
      <c r="RGH1" s="80"/>
      <c r="RGJ1" s="81"/>
      <c r="RGO1" s="80"/>
      <c r="RHC1" s="80"/>
      <c r="RHE1" s="81"/>
      <c r="RHJ1" s="80"/>
      <c r="RHX1" s="80"/>
      <c r="RHZ1" s="81"/>
      <c r="RIE1" s="80"/>
      <c r="RIS1" s="80"/>
      <c r="RIU1" s="81"/>
      <c r="RIZ1" s="80"/>
      <c r="RJN1" s="80"/>
      <c r="RJP1" s="81"/>
      <c r="RJU1" s="80"/>
      <c r="RKI1" s="80"/>
      <c r="RKK1" s="81"/>
      <c r="RKP1" s="80"/>
      <c r="RLD1" s="80"/>
      <c r="RLF1" s="81"/>
      <c r="RLK1" s="80"/>
      <c r="RLY1" s="80"/>
      <c r="RMA1" s="81"/>
      <c r="RMF1" s="80"/>
      <c r="RMT1" s="80"/>
      <c r="RMV1" s="81"/>
      <c r="RNA1" s="80"/>
      <c r="RNO1" s="80"/>
      <c r="RNQ1" s="81"/>
      <c r="RNV1" s="80"/>
      <c r="ROJ1" s="80"/>
      <c r="ROL1" s="81"/>
      <c r="ROQ1" s="80"/>
      <c r="RPE1" s="80"/>
      <c r="RPG1" s="81"/>
      <c r="RPL1" s="80"/>
      <c r="RPZ1" s="80"/>
      <c r="RQB1" s="81"/>
      <c r="RQG1" s="80"/>
      <c r="RQU1" s="80"/>
      <c r="RQW1" s="81"/>
      <c r="RRB1" s="80"/>
      <c r="RRP1" s="80"/>
      <c r="RRR1" s="81"/>
      <c r="RRW1" s="80"/>
      <c r="RSK1" s="80"/>
      <c r="RSM1" s="81"/>
      <c r="RSR1" s="80"/>
      <c r="RTF1" s="80"/>
      <c r="RTH1" s="81"/>
      <c r="RTM1" s="80"/>
      <c r="RUA1" s="80"/>
      <c r="RUC1" s="81"/>
      <c r="RUH1" s="80"/>
      <c r="RUV1" s="80"/>
      <c r="RUX1" s="81"/>
      <c r="RVC1" s="80"/>
      <c r="RVQ1" s="80"/>
      <c r="RVS1" s="81"/>
      <c r="RVX1" s="80"/>
      <c r="RWL1" s="80"/>
      <c r="RWN1" s="81"/>
      <c r="RWS1" s="80"/>
      <c r="RXG1" s="80"/>
      <c r="RXI1" s="81"/>
      <c r="RXN1" s="80"/>
      <c r="RYB1" s="80"/>
      <c r="RYD1" s="81"/>
      <c r="RYI1" s="80"/>
      <c r="RYW1" s="80"/>
      <c r="RYY1" s="81"/>
      <c r="RZD1" s="80"/>
      <c r="RZR1" s="80"/>
      <c r="RZT1" s="81"/>
      <c r="RZY1" s="80"/>
      <c r="SAM1" s="80"/>
      <c r="SAO1" s="81"/>
      <c r="SAT1" s="80"/>
      <c r="SBH1" s="80"/>
      <c r="SBJ1" s="81"/>
      <c r="SBO1" s="80"/>
      <c r="SCC1" s="80"/>
      <c r="SCE1" s="81"/>
      <c r="SCJ1" s="80"/>
      <c r="SCX1" s="80"/>
      <c r="SCZ1" s="81"/>
      <c r="SDE1" s="80"/>
      <c r="SDS1" s="80"/>
      <c r="SDU1" s="81"/>
      <c r="SDZ1" s="80"/>
      <c r="SEN1" s="80"/>
      <c r="SEP1" s="81"/>
      <c r="SEU1" s="80"/>
      <c r="SFI1" s="80"/>
      <c r="SFK1" s="81"/>
      <c r="SFP1" s="80"/>
      <c r="SGD1" s="80"/>
      <c r="SGF1" s="81"/>
      <c r="SGK1" s="80"/>
      <c r="SGY1" s="80"/>
      <c r="SHA1" s="81"/>
      <c r="SHF1" s="80"/>
      <c r="SHT1" s="80"/>
      <c r="SHV1" s="81"/>
      <c r="SIA1" s="80"/>
      <c r="SIO1" s="80"/>
      <c r="SIQ1" s="81"/>
      <c r="SIV1" s="80"/>
      <c r="SJJ1" s="80"/>
      <c r="SJL1" s="81"/>
      <c r="SJQ1" s="80"/>
      <c r="SKE1" s="80"/>
      <c r="SKG1" s="81"/>
      <c r="SKL1" s="80"/>
      <c r="SKZ1" s="80"/>
      <c r="SLB1" s="81"/>
      <c r="SLG1" s="80"/>
      <c r="SLU1" s="80"/>
      <c r="SLW1" s="81"/>
      <c r="SMB1" s="80"/>
      <c r="SMP1" s="80"/>
      <c r="SMR1" s="81"/>
      <c r="SMW1" s="80"/>
      <c r="SNK1" s="80"/>
      <c r="SNM1" s="81"/>
      <c r="SNR1" s="80"/>
      <c r="SOF1" s="80"/>
      <c r="SOH1" s="81"/>
      <c r="SOM1" s="80"/>
      <c r="SPA1" s="80"/>
      <c r="SPC1" s="81"/>
      <c r="SPH1" s="80"/>
      <c r="SPV1" s="80"/>
      <c r="SPX1" s="81"/>
      <c r="SQC1" s="80"/>
      <c r="SQQ1" s="80"/>
      <c r="SQS1" s="81"/>
      <c r="SQX1" s="80"/>
      <c r="SRL1" s="80"/>
      <c r="SRN1" s="81"/>
      <c r="SRS1" s="80"/>
      <c r="SSG1" s="80"/>
      <c r="SSI1" s="81"/>
      <c r="SSN1" s="80"/>
      <c r="STB1" s="80"/>
      <c r="STD1" s="81"/>
      <c r="STI1" s="80"/>
      <c r="STW1" s="80"/>
      <c r="STY1" s="81"/>
      <c r="SUD1" s="80"/>
      <c r="SUR1" s="80"/>
      <c r="SUT1" s="81"/>
      <c r="SUY1" s="80"/>
      <c r="SVM1" s="80"/>
      <c r="SVO1" s="81"/>
      <c r="SVT1" s="80"/>
      <c r="SWH1" s="80"/>
      <c r="SWJ1" s="81"/>
      <c r="SWO1" s="80"/>
      <c r="SXC1" s="80"/>
      <c r="SXE1" s="81"/>
      <c r="SXJ1" s="80"/>
      <c r="SXX1" s="80"/>
      <c r="SXZ1" s="81"/>
      <c r="SYE1" s="80"/>
      <c r="SYS1" s="80"/>
      <c r="SYU1" s="81"/>
      <c r="SYZ1" s="80"/>
      <c r="SZN1" s="80"/>
      <c r="SZP1" s="81"/>
      <c r="SZU1" s="80"/>
      <c r="TAI1" s="80"/>
      <c r="TAK1" s="81"/>
      <c r="TAP1" s="80"/>
      <c r="TBD1" s="80"/>
      <c r="TBF1" s="81"/>
      <c r="TBK1" s="80"/>
      <c r="TBY1" s="80"/>
      <c r="TCA1" s="81"/>
      <c r="TCF1" s="80"/>
      <c r="TCT1" s="80"/>
      <c r="TCV1" s="81"/>
      <c r="TDA1" s="80"/>
      <c r="TDO1" s="80"/>
      <c r="TDQ1" s="81"/>
      <c r="TDV1" s="80"/>
      <c r="TEJ1" s="80"/>
      <c r="TEL1" s="81"/>
      <c r="TEQ1" s="80"/>
      <c r="TFE1" s="80"/>
      <c r="TFG1" s="81"/>
      <c r="TFL1" s="80"/>
      <c r="TFZ1" s="80"/>
      <c r="TGB1" s="81"/>
      <c r="TGG1" s="80"/>
      <c r="TGU1" s="80"/>
      <c r="TGW1" s="81"/>
      <c r="THB1" s="80"/>
      <c r="THP1" s="80"/>
      <c r="THR1" s="81"/>
      <c r="THW1" s="80"/>
      <c r="TIK1" s="80"/>
      <c r="TIM1" s="81"/>
      <c r="TIR1" s="80"/>
      <c r="TJF1" s="80"/>
      <c r="TJH1" s="81"/>
      <c r="TJM1" s="80"/>
      <c r="TKA1" s="80"/>
      <c r="TKC1" s="81"/>
      <c r="TKH1" s="80"/>
      <c r="TKV1" s="80"/>
      <c r="TKX1" s="81"/>
      <c r="TLC1" s="80"/>
      <c r="TLQ1" s="80"/>
      <c r="TLS1" s="81"/>
      <c r="TLX1" s="80"/>
      <c r="TML1" s="80"/>
      <c r="TMN1" s="81"/>
      <c r="TMS1" s="80"/>
      <c r="TNG1" s="80"/>
      <c r="TNI1" s="81"/>
      <c r="TNN1" s="80"/>
      <c r="TOB1" s="80"/>
      <c r="TOD1" s="81"/>
      <c r="TOI1" s="80"/>
      <c r="TOW1" s="80"/>
      <c r="TOY1" s="81"/>
      <c r="TPD1" s="80"/>
      <c r="TPR1" s="80"/>
      <c r="TPT1" s="81"/>
      <c r="TPY1" s="80"/>
      <c r="TQM1" s="80"/>
      <c r="TQO1" s="81"/>
      <c r="TQT1" s="80"/>
      <c r="TRH1" s="80"/>
      <c r="TRJ1" s="81"/>
      <c r="TRO1" s="80"/>
      <c r="TSC1" s="80"/>
      <c r="TSE1" s="81"/>
      <c r="TSJ1" s="80"/>
      <c r="TSX1" s="80"/>
      <c r="TSZ1" s="81"/>
      <c r="TTE1" s="80"/>
      <c r="TTS1" s="80"/>
      <c r="TTU1" s="81"/>
      <c r="TTZ1" s="80"/>
      <c r="TUN1" s="80"/>
      <c r="TUP1" s="81"/>
      <c r="TUU1" s="80"/>
      <c r="TVI1" s="80"/>
      <c r="TVK1" s="81"/>
      <c r="TVP1" s="80"/>
      <c r="TWD1" s="80"/>
      <c r="TWF1" s="81"/>
      <c r="TWK1" s="80"/>
      <c r="TWY1" s="80"/>
      <c r="TXA1" s="81"/>
      <c r="TXF1" s="80"/>
      <c r="TXT1" s="80"/>
      <c r="TXV1" s="81"/>
      <c r="TYA1" s="80"/>
      <c r="TYO1" s="80"/>
      <c r="TYQ1" s="81"/>
      <c r="TYV1" s="80"/>
      <c r="TZJ1" s="80"/>
      <c r="TZL1" s="81"/>
      <c r="TZQ1" s="80"/>
      <c r="UAE1" s="80"/>
      <c r="UAG1" s="81"/>
      <c r="UAL1" s="80"/>
      <c r="UAZ1" s="80"/>
      <c r="UBB1" s="81"/>
      <c r="UBG1" s="80"/>
      <c r="UBU1" s="80"/>
      <c r="UBW1" s="81"/>
      <c r="UCB1" s="80"/>
      <c r="UCP1" s="80"/>
      <c r="UCR1" s="81"/>
      <c r="UCW1" s="80"/>
      <c r="UDK1" s="80"/>
      <c r="UDM1" s="81"/>
      <c r="UDR1" s="80"/>
      <c r="UEF1" s="80"/>
      <c r="UEH1" s="81"/>
      <c r="UEM1" s="80"/>
      <c r="UFA1" s="80"/>
      <c r="UFC1" s="81"/>
      <c r="UFH1" s="80"/>
      <c r="UFV1" s="80"/>
      <c r="UFX1" s="81"/>
      <c r="UGC1" s="80"/>
      <c r="UGQ1" s="80"/>
      <c r="UGS1" s="81"/>
      <c r="UGX1" s="80"/>
      <c r="UHL1" s="80"/>
      <c r="UHN1" s="81"/>
      <c r="UHS1" s="80"/>
      <c r="UIG1" s="80"/>
      <c r="UII1" s="81"/>
      <c r="UIN1" s="80"/>
      <c r="UJB1" s="80"/>
      <c r="UJD1" s="81"/>
      <c r="UJI1" s="80"/>
      <c r="UJW1" s="80"/>
      <c r="UJY1" s="81"/>
      <c r="UKD1" s="80"/>
      <c r="UKR1" s="80"/>
      <c r="UKT1" s="81"/>
      <c r="UKY1" s="80"/>
      <c r="ULM1" s="80"/>
      <c r="ULO1" s="81"/>
      <c r="ULT1" s="80"/>
      <c r="UMH1" s="80"/>
      <c r="UMJ1" s="81"/>
      <c r="UMO1" s="80"/>
      <c r="UNC1" s="80"/>
      <c r="UNE1" s="81"/>
      <c r="UNJ1" s="80"/>
      <c r="UNX1" s="80"/>
      <c r="UNZ1" s="81"/>
      <c r="UOE1" s="80"/>
      <c r="UOS1" s="80"/>
      <c r="UOU1" s="81"/>
      <c r="UOZ1" s="80"/>
      <c r="UPN1" s="80"/>
      <c r="UPP1" s="81"/>
      <c r="UPU1" s="80"/>
      <c r="UQI1" s="80"/>
      <c r="UQK1" s="81"/>
      <c r="UQP1" s="80"/>
      <c r="URD1" s="80"/>
      <c r="URF1" s="81"/>
      <c r="URK1" s="80"/>
      <c r="URY1" s="80"/>
      <c r="USA1" s="81"/>
      <c r="USF1" s="80"/>
      <c r="UST1" s="80"/>
      <c r="USV1" s="81"/>
      <c r="UTA1" s="80"/>
      <c r="UTO1" s="80"/>
      <c r="UTQ1" s="81"/>
      <c r="UTV1" s="80"/>
      <c r="UUJ1" s="80"/>
      <c r="UUL1" s="81"/>
      <c r="UUQ1" s="80"/>
      <c r="UVE1" s="80"/>
      <c r="UVG1" s="81"/>
      <c r="UVL1" s="80"/>
      <c r="UVZ1" s="80"/>
      <c r="UWB1" s="81"/>
      <c r="UWG1" s="80"/>
      <c r="UWU1" s="80"/>
      <c r="UWW1" s="81"/>
      <c r="UXB1" s="80"/>
      <c r="UXP1" s="80"/>
      <c r="UXR1" s="81"/>
      <c r="UXW1" s="80"/>
      <c r="UYK1" s="80"/>
      <c r="UYM1" s="81"/>
      <c r="UYR1" s="80"/>
      <c r="UZF1" s="80"/>
      <c r="UZH1" s="81"/>
      <c r="UZM1" s="80"/>
      <c r="VAA1" s="80"/>
      <c r="VAC1" s="81"/>
      <c r="VAH1" s="80"/>
      <c r="VAV1" s="80"/>
      <c r="VAX1" s="81"/>
      <c r="VBC1" s="80"/>
      <c r="VBQ1" s="80"/>
      <c r="VBS1" s="81"/>
      <c r="VBX1" s="80"/>
      <c r="VCL1" s="80"/>
      <c r="VCN1" s="81"/>
      <c r="VCS1" s="80"/>
      <c r="VDG1" s="80"/>
      <c r="VDI1" s="81"/>
      <c r="VDN1" s="80"/>
      <c r="VEB1" s="80"/>
      <c r="VED1" s="81"/>
      <c r="VEI1" s="80"/>
      <c r="VEW1" s="80"/>
      <c r="VEY1" s="81"/>
      <c r="VFD1" s="80"/>
      <c r="VFR1" s="80"/>
      <c r="VFT1" s="81"/>
      <c r="VFY1" s="80"/>
      <c r="VGM1" s="80"/>
      <c r="VGO1" s="81"/>
      <c r="VGT1" s="80"/>
      <c r="VHH1" s="80"/>
      <c r="VHJ1" s="81"/>
      <c r="VHO1" s="80"/>
      <c r="VIC1" s="80"/>
      <c r="VIE1" s="81"/>
      <c r="VIJ1" s="80"/>
      <c r="VIX1" s="80"/>
      <c r="VIZ1" s="81"/>
      <c r="VJE1" s="80"/>
      <c r="VJS1" s="80"/>
      <c r="VJU1" s="81"/>
      <c r="VJZ1" s="80"/>
      <c r="VKN1" s="80"/>
      <c r="VKP1" s="81"/>
      <c r="VKU1" s="80"/>
      <c r="VLI1" s="80"/>
      <c r="VLK1" s="81"/>
      <c r="VLP1" s="80"/>
      <c r="VMD1" s="80"/>
      <c r="VMF1" s="81"/>
      <c r="VMK1" s="80"/>
      <c r="VMY1" s="80"/>
      <c r="VNA1" s="81"/>
      <c r="VNF1" s="80"/>
      <c r="VNT1" s="80"/>
      <c r="VNV1" s="81"/>
      <c r="VOA1" s="80"/>
      <c r="VOO1" s="80"/>
      <c r="VOQ1" s="81"/>
      <c r="VOV1" s="80"/>
      <c r="VPJ1" s="80"/>
      <c r="VPL1" s="81"/>
      <c r="VPQ1" s="80"/>
      <c r="VQE1" s="80"/>
      <c r="VQG1" s="81"/>
      <c r="VQL1" s="80"/>
      <c r="VQZ1" s="80"/>
      <c r="VRB1" s="81"/>
      <c r="VRG1" s="80"/>
      <c r="VRU1" s="80"/>
      <c r="VRW1" s="81"/>
      <c r="VSB1" s="80"/>
      <c r="VSP1" s="80"/>
      <c r="VSR1" s="81"/>
      <c r="VSW1" s="80"/>
      <c r="VTK1" s="80"/>
      <c r="VTM1" s="81"/>
      <c r="VTR1" s="80"/>
      <c r="VUF1" s="80"/>
      <c r="VUH1" s="81"/>
      <c r="VUM1" s="80"/>
      <c r="VVA1" s="80"/>
      <c r="VVC1" s="81"/>
      <c r="VVH1" s="80"/>
      <c r="VVV1" s="80"/>
      <c r="VVX1" s="81"/>
      <c r="VWC1" s="80"/>
      <c r="VWQ1" s="80"/>
      <c r="VWS1" s="81"/>
      <c r="VWX1" s="80"/>
      <c r="VXL1" s="80"/>
      <c r="VXN1" s="81"/>
      <c r="VXS1" s="80"/>
      <c r="VYG1" s="80"/>
      <c r="VYI1" s="81"/>
      <c r="VYN1" s="80"/>
      <c r="VZB1" s="80"/>
      <c r="VZD1" s="81"/>
      <c r="VZI1" s="80"/>
      <c r="VZW1" s="80"/>
      <c r="VZY1" s="81"/>
      <c r="WAD1" s="80"/>
      <c r="WAR1" s="80"/>
      <c r="WAT1" s="81"/>
      <c r="WAY1" s="80"/>
      <c r="WBM1" s="80"/>
      <c r="WBO1" s="81"/>
      <c r="WBT1" s="80"/>
      <c r="WCH1" s="80"/>
      <c r="WCJ1" s="81"/>
      <c r="WCO1" s="80"/>
      <c r="WDC1" s="80"/>
      <c r="WDE1" s="81"/>
      <c r="WDJ1" s="80"/>
      <c r="WDX1" s="80"/>
      <c r="WDZ1" s="81"/>
      <c r="WEE1" s="80"/>
      <c r="WES1" s="80"/>
      <c r="WEU1" s="81"/>
      <c r="WEZ1" s="80"/>
      <c r="WFN1" s="80"/>
      <c r="WFP1" s="81"/>
      <c r="WFU1" s="80"/>
      <c r="WGI1" s="80"/>
      <c r="WGK1" s="81"/>
      <c r="WGP1" s="80"/>
      <c r="WHD1" s="80"/>
      <c r="WHF1" s="81"/>
      <c r="WHK1" s="80"/>
      <c r="WHY1" s="80"/>
      <c r="WIA1" s="81"/>
      <c r="WIF1" s="80"/>
      <c r="WIT1" s="80"/>
      <c r="WIV1" s="81"/>
      <c r="WJA1" s="80"/>
      <c r="WJO1" s="80"/>
      <c r="WJQ1" s="81"/>
      <c r="WJV1" s="80"/>
      <c r="WKJ1" s="80"/>
      <c r="WKL1" s="81"/>
      <c r="WKQ1" s="80"/>
      <c r="WLE1" s="80"/>
      <c r="WLG1" s="81"/>
      <c r="WLL1" s="80"/>
      <c r="WLZ1" s="80"/>
      <c r="WMB1" s="81"/>
      <c r="WMG1" s="80"/>
      <c r="WMU1" s="80"/>
      <c r="WMW1" s="81"/>
      <c r="WNB1" s="80"/>
      <c r="WNP1" s="80"/>
      <c r="WNR1" s="81"/>
      <c r="WNW1" s="80"/>
      <c r="WOK1" s="80"/>
      <c r="WOM1" s="81"/>
      <c r="WOR1" s="80"/>
      <c r="WPF1" s="80"/>
      <c r="WPH1" s="81"/>
      <c r="WPM1" s="80"/>
      <c r="WQA1" s="80"/>
      <c r="WQC1" s="81"/>
      <c r="WQH1" s="80"/>
      <c r="WQV1" s="80"/>
      <c r="WQX1" s="81"/>
      <c r="WRC1" s="80"/>
      <c r="WRQ1" s="80"/>
      <c r="WRS1" s="81"/>
      <c r="WRX1" s="80"/>
      <c r="WSL1" s="80"/>
      <c r="WSN1" s="81"/>
      <c r="WSS1" s="80"/>
      <c r="WTG1" s="80"/>
      <c r="WTI1" s="81"/>
      <c r="WTN1" s="80"/>
      <c r="WUB1" s="80"/>
      <c r="WUD1" s="81"/>
      <c r="WUI1" s="80"/>
      <c r="WUW1" s="80"/>
      <c r="WUY1" s="81"/>
      <c r="WVD1" s="80"/>
      <c r="WVR1" s="80"/>
      <c r="WVT1" s="81"/>
      <c r="WVY1" s="80"/>
      <c r="WWM1" s="80"/>
      <c r="WWO1" s="81"/>
      <c r="WWT1" s="80"/>
      <c r="WXH1" s="80"/>
      <c r="WXJ1" s="81"/>
      <c r="WXO1" s="80"/>
      <c r="WYC1" s="80"/>
      <c r="WYE1" s="81"/>
      <c r="WYJ1" s="80"/>
      <c r="WYX1" s="80"/>
      <c r="WYZ1" s="81"/>
      <c r="WZE1" s="80"/>
      <c r="WZS1" s="80"/>
      <c r="WZU1" s="81"/>
      <c r="WZZ1" s="80"/>
      <c r="XAN1" s="80"/>
      <c r="XAP1" s="81"/>
      <c r="XAU1" s="80"/>
      <c r="XBI1" s="80"/>
      <c r="XBK1" s="81"/>
      <c r="XBP1" s="80"/>
      <c r="XCD1" s="80"/>
      <c r="XCF1" s="81"/>
      <c r="XCK1" s="80"/>
      <c r="XCY1" s="80"/>
      <c r="XDA1" s="81"/>
      <c r="XDF1" s="80"/>
      <c r="XDT1" s="80"/>
      <c r="XDV1" s="81"/>
      <c r="XEA1" s="80"/>
      <c r="XEO1" s="80"/>
      <c r="XEQ1" s="81"/>
      <c r="XEV1" s="80"/>
    </row>
    <row r="2" spans="1:1020 1025:2047 2049:3062 3076:4091 4105:5120 5134:6144 6149:7157 7171:8186 8200:9215 9229:10239 10244:11252 11266:12281 12295:13310 13324:14334 14339:15347 15361:16376" ht="19" thickBot="1" x14ac:dyDescent="0.5">
      <c r="B2" s="841" t="s">
        <v>295</v>
      </c>
      <c r="C2" s="841"/>
      <c r="D2" s="841"/>
      <c r="E2" s="841"/>
      <c r="F2" s="841"/>
      <c r="G2" s="841"/>
      <c r="H2" s="841"/>
      <c r="I2" s="841"/>
      <c r="J2" s="841"/>
      <c r="K2" s="841" t="s">
        <v>94</v>
      </c>
      <c r="L2" s="841"/>
      <c r="M2" s="841"/>
      <c r="N2" s="841"/>
      <c r="O2" s="841"/>
      <c r="P2" s="841"/>
      <c r="Q2" s="841"/>
      <c r="R2" s="841"/>
      <c r="S2" s="841"/>
      <c r="T2" s="841"/>
      <c r="U2" s="841"/>
      <c r="V2" s="841"/>
      <c r="W2" s="841"/>
      <c r="X2" s="841"/>
      <c r="Y2" s="841"/>
      <c r="Z2" s="841"/>
      <c r="AA2" s="841"/>
      <c r="AB2" s="841"/>
      <c r="AC2" s="841"/>
      <c r="AD2" s="841"/>
      <c r="AE2" s="841"/>
      <c r="AF2" s="841"/>
      <c r="AG2" s="841" t="s">
        <v>106</v>
      </c>
      <c r="AH2" s="841"/>
      <c r="AI2" s="841"/>
      <c r="AJ2" s="841"/>
      <c r="AK2" s="841"/>
      <c r="AL2" s="841"/>
      <c r="AM2" s="841"/>
      <c r="AN2" s="841"/>
      <c r="AO2" s="841"/>
      <c r="AP2" s="841"/>
      <c r="AQ2" s="842"/>
      <c r="AR2" s="151"/>
      <c r="BB2" s="75"/>
      <c r="BW2" s="75"/>
      <c r="CR2" s="75"/>
      <c r="DM2" s="75"/>
      <c r="EH2" s="75"/>
      <c r="FC2" s="75"/>
      <c r="FX2" s="75"/>
      <c r="GS2" s="75"/>
      <c r="HN2" s="75"/>
      <c r="II2" s="75"/>
      <c r="JD2" s="75"/>
      <c r="JY2" s="75"/>
      <c r="KT2" s="75"/>
      <c r="LO2" s="75"/>
      <c r="MJ2" s="75"/>
      <c r="NE2" s="75"/>
      <c r="NZ2" s="75"/>
      <c r="OU2" s="75"/>
      <c r="PP2" s="75"/>
      <c r="QK2" s="75"/>
      <c r="RF2" s="75"/>
      <c r="SA2" s="75"/>
      <c r="SV2" s="75"/>
      <c r="TQ2" s="75"/>
      <c r="UL2" s="75"/>
      <c r="VG2" s="75"/>
      <c r="WB2" s="75"/>
      <c r="WW2" s="75"/>
      <c r="XR2" s="75"/>
      <c r="YM2" s="75"/>
      <c r="ZH2" s="75"/>
      <c r="AAC2" s="75"/>
      <c r="AAX2" s="75"/>
      <c r="ABS2" s="75"/>
      <c r="ACN2" s="75"/>
      <c r="ADI2" s="75"/>
      <c r="AED2" s="75"/>
      <c r="AEY2" s="75"/>
      <c r="AFT2" s="75"/>
      <c r="AGO2" s="75"/>
      <c r="AHJ2" s="75"/>
      <c r="AIE2" s="75"/>
      <c r="AIZ2" s="75"/>
      <c r="AJU2" s="75"/>
      <c r="AKP2" s="75"/>
      <c r="ALK2" s="75"/>
      <c r="AMF2" s="75"/>
      <c r="ANA2" s="75"/>
      <c r="ANV2" s="75"/>
      <c r="AOQ2" s="75"/>
      <c r="APL2" s="75"/>
      <c r="AQG2" s="75"/>
      <c r="ARB2" s="75"/>
      <c r="ARW2" s="75"/>
      <c r="ASR2" s="75"/>
      <c r="ATM2" s="75"/>
      <c r="AUH2" s="75"/>
      <c r="AVC2" s="75"/>
      <c r="AVX2" s="75"/>
      <c r="AWS2" s="75"/>
      <c r="AXN2" s="75"/>
      <c r="AYI2" s="75"/>
      <c r="AZD2" s="75"/>
      <c r="AZY2" s="75"/>
      <c r="BAT2" s="75"/>
      <c r="BBO2" s="75"/>
      <c r="BCJ2" s="75"/>
      <c r="BDE2" s="75"/>
      <c r="BDZ2" s="75"/>
      <c r="BEU2" s="75"/>
      <c r="BFP2" s="75"/>
      <c r="BGK2" s="75"/>
      <c r="BHF2" s="75"/>
      <c r="BIA2" s="75"/>
      <c r="BIV2" s="75"/>
      <c r="BJQ2" s="75"/>
      <c r="BKL2" s="75"/>
      <c r="BLG2" s="75"/>
      <c r="BMB2" s="75"/>
      <c r="BMW2" s="75"/>
      <c r="BNR2" s="75"/>
      <c r="BOM2" s="75"/>
      <c r="BPH2" s="75"/>
      <c r="BQC2" s="75"/>
      <c r="BQX2" s="75"/>
      <c r="BRS2" s="75"/>
      <c r="BSN2" s="75"/>
      <c r="BTI2" s="75"/>
      <c r="BUD2" s="75"/>
      <c r="BUY2" s="75"/>
      <c r="BVT2" s="75"/>
      <c r="BWO2" s="75"/>
      <c r="BXJ2" s="75"/>
      <c r="BYE2" s="75"/>
      <c r="BYZ2" s="75"/>
      <c r="BZU2" s="75"/>
      <c r="CAP2" s="75"/>
      <c r="CBK2" s="75"/>
      <c r="CCF2" s="75"/>
      <c r="CDA2" s="75"/>
      <c r="CDV2" s="75"/>
      <c r="CEQ2" s="75"/>
      <c r="CFL2" s="75"/>
      <c r="CGG2" s="75"/>
      <c r="CHB2" s="75"/>
      <c r="CHW2" s="75"/>
      <c r="CIR2" s="75"/>
      <c r="CJM2" s="75"/>
      <c r="CKH2" s="75"/>
      <c r="CLC2" s="75"/>
      <c r="CLX2" s="75"/>
      <c r="CMS2" s="75"/>
      <c r="CNN2" s="75"/>
      <c r="COI2" s="75"/>
      <c r="CPD2" s="75"/>
      <c r="CPY2" s="75"/>
      <c r="CQT2" s="75"/>
      <c r="CRO2" s="75"/>
      <c r="CSJ2" s="75"/>
      <c r="CTE2" s="75"/>
      <c r="CTZ2" s="75"/>
      <c r="CUU2" s="75"/>
      <c r="CVP2" s="75"/>
      <c r="CWK2" s="75"/>
      <c r="CXF2" s="75"/>
      <c r="CYA2" s="75"/>
      <c r="CYV2" s="75"/>
      <c r="CZQ2" s="75"/>
      <c r="DAL2" s="75"/>
      <c r="DBG2" s="75"/>
      <c r="DCB2" s="75"/>
      <c r="DCW2" s="75"/>
      <c r="DDR2" s="75"/>
      <c r="DEM2" s="75"/>
      <c r="DFH2" s="75"/>
      <c r="DGC2" s="75"/>
      <c r="DGX2" s="75"/>
      <c r="DHS2" s="75"/>
      <c r="DIN2" s="75"/>
      <c r="DJI2" s="75"/>
      <c r="DKD2" s="75"/>
      <c r="DKY2" s="75"/>
      <c r="DLT2" s="75"/>
      <c r="DMO2" s="75"/>
      <c r="DNJ2" s="75"/>
      <c r="DOE2" s="75"/>
      <c r="DOZ2" s="75"/>
      <c r="DPU2" s="75"/>
      <c r="DQP2" s="75"/>
      <c r="DRK2" s="75"/>
      <c r="DSF2" s="75"/>
      <c r="DTA2" s="75"/>
      <c r="DTV2" s="75"/>
      <c r="DUQ2" s="75"/>
      <c r="DVL2" s="75"/>
      <c r="DWG2" s="75"/>
      <c r="DXB2" s="75"/>
      <c r="DXW2" s="75"/>
      <c r="DYR2" s="75"/>
      <c r="DZM2" s="75"/>
      <c r="EAH2" s="75"/>
      <c r="EBC2" s="75"/>
      <c r="EBX2" s="75"/>
      <c r="ECS2" s="75"/>
      <c r="EDN2" s="75"/>
      <c r="EEI2" s="75"/>
      <c r="EFD2" s="75"/>
      <c r="EFY2" s="75"/>
      <c r="EGT2" s="75"/>
      <c r="EHO2" s="75"/>
      <c r="EIJ2" s="75"/>
      <c r="EJE2" s="75"/>
      <c r="EJZ2" s="75"/>
      <c r="EKU2" s="75"/>
      <c r="ELP2" s="75"/>
      <c r="EMK2" s="75"/>
      <c r="ENF2" s="75"/>
      <c r="EOA2" s="75"/>
      <c r="EOV2" s="75"/>
      <c r="EPQ2" s="75"/>
      <c r="EQL2" s="75"/>
      <c r="ERG2" s="75"/>
      <c r="ESB2" s="75"/>
      <c r="ESW2" s="75"/>
      <c r="ETR2" s="75"/>
      <c r="EUM2" s="75"/>
      <c r="EVH2" s="75"/>
      <c r="EWC2" s="75"/>
      <c r="EWX2" s="75"/>
      <c r="EXS2" s="75"/>
      <c r="EYN2" s="75"/>
      <c r="EZI2" s="75"/>
      <c r="FAD2" s="75"/>
      <c r="FAY2" s="75"/>
      <c r="FBT2" s="75"/>
      <c r="FCO2" s="75"/>
      <c r="FDJ2" s="75"/>
      <c r="FEE2" s="75"/>
      <c r="FEZ2" s="75"/>
      <c r="FFU2" s="75"/>
      <c r="FGP2" s="75"/>
      <c r="FHK2" s="75"/>
      <c r="FIF2" s="75"/>
      <c r="FJA2" s="75"/>
      <c r="FJV2" s="75"/>
      <c r="FKQ2" s="75"/>
      <c r="FLL2" s="75"/>
      <c r="FMG2" s="75"/>
      <c r="FNB2" s="75"/>
      <c r="FNW2" s="75"/>
      <c r="FOR2" s="75"/>
      <c r="FPM2" s="75"/>
      <c r="FQH2" s="75"/>
      <c r="FRC2" s="75"/>
      <c r="FRX2" s="75"/>
      <c r="FSS2" s="75"/>
      <c r="FTN2" s="75"/>
      <c r="FUI2" s="75"/>
      <c r="FVD2" s="75"/>
      <c r="FVY2" s="75"/>
      <c r="FWT2" s="75"/>
      <c r="FXO2" s="75"/>
      <c r="FYJ2" s="75"/>
      <c r="FZE2" s="75"/>
      <c r="FZZ2" s="75"/>
      <c r="GAU2" s="75"/>
      <c r="GBP2" s="75"/>
      <c r="GCK2" s="75"/>
      <c r="GDF2" s="75"/>
      <c r="GEA2" s="75"/>
      <c r="GEV2" s="75"/>
      <c r="GFQ2" s="75"/>
      <c r="GGL2" s="75"/>
      <c r="GHG2" s="75"/>
      <c r="GIB2" s="75"/>
      <c r="GIW2" s="75"/>
      <c r="GJR2" s="75"/>
      <c r="GKM2" s="75"/>
      <c r="GLH2" s="75"/>
      <c r="GMC2" s="75"/>
      <c r="GMX2" s="75"/>
      <c r="GNS2" s="75"/>
      <c r="GON2" s="75"/>
      <c r="GPI2" s="75"/>
      <c r="GQD2" s="75"/>
      <c r="GQY2" s="75"/>
      <c r="GRT2" s="75"/>
      <c r="GSO2" s="75"/>
      <c r="GTJ2" s="75"/>
      <c r="GUE2" s="75"/>
      <c r="GUZ2" s="75"/>
      <c r="GVU2" s="75"/>
      <c r="GWP2" s="75"/>
      <c r="GXK2" s="75"/>
      <c r="GYF2" s="75"/>
      <c r="GZA2" s="75"/>
      <c r="GZV2" s="75"/>
      <c r="HAQ2" s="75"/>
      <c r="HBL2" s="75"/>
      <c r="HCG2" s="75"/>
      <c r="HDB2" s="75"/>
      <c r="HDW2" s="75"/>
      <c r="HER2" s="75"/>
      <c r="HFM2" s="75"/>
      <c r="HGH2" s="75"/>
      <c r="HHC2" s="75"/>
      <c r="HHX2" s="75"/>
      <c r="HIS2" s="75"/>
      <c r="HJN2" s="75"/>
      <c r="HKI2" s="75"/>
      <c r="HLD2" s="75"/>
      <c r="HLY2" s="75"/>
      <c r="HMT2" s="75"/>
      <c r="HNO2" s="75"/>
      <c r="HOJ2" s="75"/>
      <c r="HPE2" s="75"/>
      <c r="HPZ2" s="75"/>
      <c r="HQU2" s="75"/>
      <c r="HRP2" s="75"/>
      <c r="HSK2" s="75"/>
      <c r="HTF2" s="75"/>
      <c r="HUA2" s="75"/>
      <c r="HUV2" s="75"/>
      <c r="HVQ2" s="75"/>
      <c r="HWL2" s="75"/>
      <c r="HXG2" s="75"/>
      <c r="HYB2" s="75"/>
      <c r="HYW2" s="75"/>
      <c r="HZR2" s="75"/>
      <c r="IAM2" s="75"/>
      <c r="IBH2" s="75"/>
      <c r="ICC2" s="75"/>
      <c r="ICX2" s="75"/>
      <c r="IDS2" s="75"/>
      <c r="IEN2" s="75"/>
      <c r="IFI2" s="75"/>
      <c r="IGD2" s="75"/>
      <c r="IGY2" s="75"/>
      <c r="IHT2" s="75"/>
      <c r="IIO2" s="75"/>
      <c r="IJJ2" s="75"/>
      <c r="IKE2" s="75"/>
      <c r="IKZ2" s="75"/>
      <c r="ILU2" s="75"/>
      <c r="IMP2" s="75"/>
      <c r="INK2" s="75"/>
      <c r="IOF2" s="75"/>
      <c r="IPA2" s="75"/>
      <c r="IPV2" s="75"/>
      <c r="IQQ2" s="75"/>
      <c r="IRL2" s="75"/>
      <c r="ISG2" s="75"/>
      <c r="ITB2" s="75"/>
      <c r="ITW2" s="75"/>
      <c r="IUR2" s="75"/>
      <c r="IVM2" s="75"/>
      <c r="IWH2" s="75"/>
      <c r="IXC2" s="75"/>
      <c r="IXX2" s="75"/>
      <c r="IYS2" s="75"/>
      <c r="IZN2" s="75"/>
      <c r="JAI2" s="75"/>
      <c r="JBD2" s="75"/>
      <c r="JBY2" s="75"/>
      <c r="JCT2" s="75"/>
      <c r="JDO2" s="75"/>
      <c r="JEJ2" s="75"/>
      <c r="JFE2" s="75"/>
      <c r="JFZ2" s="75"/>
      <c r="JGU2" s="75"/>
      <c r="JHP2" s="75"/>
      <c r="JIK2" s="75"/>
      <c r="JJF2" s="75"/>
      <c r="JKA2" s="75"/>
      <c r="JKV2" s="75"/>
      <c r="JLQ2" s="75"/>
      <c r="JML2" s="75"/>
      <c r="JNG2" s="75"/>
      <c r="JOB2" s="75"/>
      <c r="JOW2" s="75"/>
      <c r="JPR2" s="75"/>
      <c r="JQM2" s="75"/>
      <c r="JRH2" s="75"/>
      <c r="JSC2" s="75"/>
      <c r="JSX2" s="75"/>
      <c r="JTS2" s="75"/>
      <c r="JUN2" s="75"/>
      <c r="JVI2" s="75"/>
      <c r="JWD2" s="75"/>
      <c r="JWY2" s="75"/>
      <c r="JXT2" s="75"/>
      <c r="JYO2" s="75"/>
      <c r="JZJ2" s="75"/>
      <c r="KAE2" s="75"/>
      <c r="KAZ2" s="75"/>
      <c r="KBU2" s="75"/>
      <c r="KCP2" s="75"/>
      <c r="KDK2" s="75"/>
      <c r="KEF2" s="75"/>
      <c r="KFA2" s="75"/>
      <c r="KFV2" s="75"/>
      <c r="KGQ2" s="75"/>
      <c r="KHL2" s="75"/>
      <c r="KIG2" s="75"/>
      <c r="KJB2" s="75"/>
      <c r="KJW2" s="75"/>
      <c r="KKR2" s="75"/>
      <c r="KLM2" s="75"/>
      <c r="KMH2" s="75"/>
      <c r="KNC2" s="75"/>
      <c r="KNX2" s="75"/>
      <c r="KOS2" s="75"/>
      <c r="KPN2" s="75"/>
      <c r="KQI2" s="75"/>
      <c r="KRD2" s="75"/>
      <c r="KRY2" s="75"/>
      <c r="KST2" s="75"/>
      <c r="KTO2" s="75"/>
      <c r="KUJ2" s="75"/>
      <c r="KVE2" s="75"/>
      <c r="KVZ2" s="75"/>
      <c r="KWU2" s="75"/>
      <c r="KXP2" s="75"/>
      <c r="KYK2" s="75"/>
      <c r="KZF2" s="75"/>
      <c r="LAA2" s="75"/>
      <c r="LAV2" s="75"/>
      <c r="LBQ2" s="75"/>
      <c r="LCL2" s="75"/>
      <c r="LDG2" s="75"/>
      <c r="LEB2" s="75"/>
      <c r="LEW2" s="75"/>
      <c r="LFR2" s="75"/>
      <c r="LGM2" s="75"/>
      <c r="LHH2" s="75"/>
      <c r="LIC2" s="75"/>
      <c r="LIX2" s="75"/>
      <c r="LJS2" s="75"/>
      <c r="LKN2" s="75"/>
      <c r="LLI2" s="75"/>
      <c r="LMD2" s="75"/>
      <c r="LMY2" s="75"/>
      <c r="LNT2" s="75"/>
      <c r="LOO2" s="75"/>
      <c r="LPJ2" s="75"/>
      <c r="LQE2" s="75"/>
      <c r="LQZ2" s="75"/>
      <c r="LRU2" s="75"/>
      <c r="LSP2" s="75"/>
      <c r="LTK2" s="75"/>
      <c r="LUF2" s="75"/>
      <c r="LVA2" s="75"/>
      <c r="LVV2" s="75"/>
      <c r="LWQ2" s="75"/>
      <c r="LXL2" s="75"/>
      <c r="LYG2" s="75"/>
      <c r="LZB2" s="75"/>
      <c r="LZW2" s="75"/>
      <c r="MAR2" s="75"/>
      <c r="MBM2" s="75"/>
      <c r="MCH2" s="75"/>
      <c r="MDC2" s="75"/>
      <c r="MDX2" s="75"/>
      <c r="MES2" s="75"/>
      <c r="MFN2" s="75"/>
      <c r="MGI2" s="75"/>
      <c r="MHD2" s="75"/>
      <c r="MHY2" s="75"/>
      <c r="MIT2" s="75"/>
      <c r="MJO2" s="75"/>
      <c r="MKJ2" s="75"/>
      <c r="MLE2" s="75"/>
      <c r="MLZ2" s="75"/>
      <c r="MMU2" s="75"/>
      <c r="MNP2" s="75"/>
      <c r="MOK2" s="75"/>
      <c r="MPF2" s="75"/>
      <c r="MQA2" s="75"/>
      <c r="MQV2" s="75"/>
      <c r="MRQ2" s="75"/>
      <c r="MSL2" s="75"/>
      <c r="MTG2" s="75"/>
      <c r="MUB2" s="75"/>
      <c r="MUW2" s="75"/>
      <c r="MVR2" s="75"/>
      <c r="MWM2" s="75"/>
      <c r="MXH2" s="75"/>
      <c r="MYC2" s="75"/>
      <c r="MYX2" s="75"/>
      <c r="MZS2" s="75"/>
      <c r="NAN2" s="75"/>
      <c r="NBI2" s="75"/>
      <c r="NCD2" s="75"/>
      <c r="NCY2" s="75"/>
      <c r="NDT2" s="75"/>
      <c r="NEO2" s="75"/>
      <c r="NFJ2" s="75"/>
      <c r="NGE2" s="75"/>
      <c r="NGZ2" s="75"/>
      <c r="NHU2" s="75"/>
      <c r="NIP2" s="75"/>
      <c r="NJK2" s="75"/>
      <c r="NKF2" s="75"/>
      <c r="NLA2" s="75"/>
      <c r="NLV2" s="75"/>
      <c r="NMQ2" s="75"/>
      <c r="NNL2" s="75"/>
      <c r="NOG2" s="75"/>
      <c r="NPB2" s="75"/>
      <c r="NPW2" s="75"/>
      <c r="NQR2" s="75"/>
      <c r="NRM2" s="75"/>
      <c r="NSH2" s="75"/>
      <c r="NTC2" s="75"/>
      <c r="NTX2" s="75"/>
      <c r="NUS2" s="75"/>
      <c r="NVN2" s="75"/>
      <c r="NWI2" s="75"/>
      <c r="NXD2" s="75"/>
      <c r="NXY2" s="75"/>
      <c r="NYT2" s="75"/>
      <c r="NZO2" s="75"/>
      <c r="OAJ2" s="75"/>
      <c r="OBE2" s="75"/>
      <c r="OBZ2" s="75"/>
      <c r="OCU2" s="75"/>
      <c r="ODP2" s="75"/>
      <c r="OEK2" s="75"/>
      <c r="OFF2" s="75"/>
      <c r="OGA2" s="75"/>
      <c r="OGV2" s="75"/>
      <c r="OHQ2" s="75"/>
      <c r="OIL2" s="75"/>
      <c r="OJG2" s="75"/>
      <c r="OKB2" s="75"/>
      <c r="OKW2" s="75"/>
      <c r="OLR2" s="75"/>
      <c r="OMM2" s="75"/>
      <c r="ONH2" s="75"/>
      <c r="OOC2" s="75"/>
      <c r="OOX2" s="75"/>
      <c r="OPS2" s="75"/>
      <c r="OQN2" s="75"/>
      <c r="ORI2" s="75"/>
      <c r="OSD2" s="75"/>
      <c r="OSY2" s="75"/>
      <c r="OTT2" s="75"/>
      <c r="OUO2" s="75"/>
      <c r="OVJ2" s="75"/>
      <c r="OWE2" s="75"/>
      <c r="OWZ2" s="75"/>
      <c r="OXU2" s="75"/>
      <c r="OYP2" s="75"/>
      <c r="OZK2" s="75"/>
      <c r="PAF2" s="75"/>
      <c r="PBA2" s="75"/>
      <c r="PBV2" s="75"/>
      <c r="PCQ2" s="75"/>
      <c r="PDL2" s="75"/>
      <c r="PEG2" s="75"/>
      <c r="PFB2" s="75"/>
      <c r="PFW2" s="75"/>
      <c r="PGR2" s="75"/>
      <c r="PHM2" s="75"/>
      <c r="PIH2" s="75"/>
      <c r="PJC2" s="75"/>
      <c r="PJX2" s="75"/>
      <c r="PKS2" s="75"/>
      <c r="PLN2" s="75"/>
      <c r="PMI2" s="75"/>
      <c r="PND2" s="75"/>
      <c r="PNY2" s="75"/>
      <c r="POT2" s="75"/>
      <c r="PPO2" s="75"/>
      <c r="PQJ2" s="75"/>
      <c r="PRE2" s="75"/>
      <c r="PRZ2" s="75"/>
      <c r="PSU2" s="75"/>
      <c r="PTP2" s="75"/>
      <c r="PUK2" s="75"/>
      <c r="PVF2" s="75"/>
      <c r="PWA2" s="75"/>
      <c r="PWV2" s="75"/>
      <c r="PXQ2" s="75"/>
      <c r="PYL2" s="75"/>
      <c r="PZG2" s="75"/>
      <c r="QAB2" s="75"/>
      <c r="QAW2" s="75"/>
      <c r="QBR2" s="75"/>
      <c r="QCM2" s="75"/>
      <c r="QDH2" s="75"/>
      <c r="QEC2" s="75"/>
      <c r="QEX2" s="75"/>
      <c r="QFS2" s="75"/>
      <c r="QGN2" s="75"/>
      <c r="QHI2" s="75"/>
      <c r="QID2" s="75"/>
      <c r="QIY2" s="75"/>
      <c r="QJT2" s="75"/>
      <c r="QKO2" s="75"/>
      <c r="QLJ2" s="75"/>
      <c r="QME2" s="75"/>
      <c r="QMZ2" s="75"/>
      <c r="QNU2" s="75"/>
      <c r="QOP2" s="75"/>
      <c r="QPK2" s="75"/>
      <c r="QQF2" s="75"/>
      <c r="QRA2" s="75"/>
      <c r="QRV2" s="75"/>
      <c r="QSQ2" s="75"/>
      <c r="QTL2" s="75"/>
      <c r="QUG2" s="75"/>
      <c r="QVB2" s="75"/>
      <c r="QVW2" s="75"/>
      <c r="QWR2" s="75"/>
      <c r="QXM2" s="75"/>
      <c r="QYH2" s="75"/>
      <c r="QZC2" s="75"/>
      <c r="QZX2" s="75"/>
      <c r="RAS2" s="75"/>
      <c r="RBN2" s="75"/>
      <c r="RCI2" s="75"/>
      <c r="RDD2" s="75"/>
      <c r="RDY2" s="75"/>
      <c r="RET2" s="75"/>
      <c r="RFO2" s="75"/>
      <c r="RGJ2" s="75"/>
      <c r="RHE2" s="75"/>
      <c r="RHZ2" s="75"/>
      <c r="RIU2" s="75"/>
      <c r="RJP2" s="75"/>
      <c r="RKK2" s="75"/>
      <c r="RLF2" s="75"/>
      <c r="RMA2" s="75"/>
      <c r="RMV2" s="75"/>
      <c r="RNQ2" s="75"/>
      <c r="ROL2" s="75"/>
      <c r="RPG2" s="75"/>
      <c r="RQB2" s="75"/>
      <c r="RQW2" s="75"/>
      <c r="RRR2" s="75"/>
      <c r="RSM2" s="75"/>
      <c r="RTH2" s="75"/>
      <c r="RUC2" s="75"/>
      <c r="RUX2" s="75"/>
      <c r="RVS2" s="75"/>
      <c r="RWN2" s="75"/>
      <c r="RXI2" s="75"/>
      <c r="RYD2" s="75"/>
      <c r="RYY2" s="75"/>
      <c r="RZT2" s="75"/>
      <c r="SAO2" s="75"/>
      <c r="SBJ2" s="75"/>
      <c r="SCE2" s="75"/>
      <c r="SCZ2" s="75"/>
      <c r="SDU2" s="75"/>
      <c r="SEP2" s="75"/>
      <c r="SFK2" s="75"/>
      <c r="SGF2" s="75"/>
      <c r="SHA2" s="75"/>
      <c r="SHV2" s="75"/>
      <c r="SIQ2" s="75"/>
      <c r="SJL2" s="75"/>
      <c r="SKG2" s="75"/>
      <c r="SLB2" s="75"/>
      <c r="SLW2" s="75"/>
      <c r="SMR2" s="75"/>
      <c r="SNM2" s="75"/>
      <c r="SOH2" s="75"/>
      <c r="SPC2" s="75"/>
      <c r="SPX2" s="75"/>
      <c r="SQS2" s="75"/>
      <c r="SRN2" s="75"/>
      <c r="SSI2" s="75"/>
      <c r="STD2" s="75"/>
      <c r="STY2" s="75"/>
      <c r="SUT2" s="75"/>
      <c r="SVO2" s="75"/>
      <c r="SWJ2" s="75"/>
      <c r="SXE2" s="75"/>
      <c r="SXZ2" s="75"/>
      <c r="SYU2" s="75"/>
      <c r="SZP2" s="75"/>
      <c r="TAK2" s="75"/>
      <c r="TBF2" s="75"/>
      <c r="TCA2" s="75"/>
      <c r="TCV2" s="75"/>
      <c r="TDQ2" s="75"/>
      <c r="TEL2" s="75"/>
      <c r="TFG2" s="75"/>
      <c r="TGB2" s="75"/>
      <c r="TGW2" s="75"/>
      <c r="THR2" s="75"/>
      <c r="TIM2" s="75"/>
      <c r="TJH2" s="75"/>
      <c r="TKC2" s="75"/>
      <c r="TKX2" s="75"/>
      <c r="TLS2" s="75"/>
      <c r="TMN2" s="75"/>
      <c r="TNI2" s="75"/>
      <c r="TOD2" s="75"/>
      <c r="TOY2" s="75"/>
      <c r="TPT2" s="75"/>
      <c r="TQO2" s="75"/>
      <c r="TRJ2" s="75"/>
      <c r="TSE2" s="75"/>
      <c r="TSZ2" s="75"/>
      <c r="TTU2" s="75"/>
      <c r="TUP2" s="75"/>
      <c r="TVK2" s="75"/>
      <c r="TWF2" s="75"/>
      <c r="TXA2" s="75"/>
      <c r="TXV2" s="75"/>
      <c r="TYQ2" s="75"/>
      <c r="TZL2" s="75"/>
      <c r="UAG2" s="75"/>
      <c r="UBB2" s="75"/>
      <c r="UBW2" s="75"/>
      <c r="UCR2" s="75"/>
      <c r="UDM2" s="75"/>
      <c r="UEH2" s="75"/>
      <c r="UFC2" s="75"/>
      <c r="UFX2" s="75"/>
      <c r="UGS2" s="75"/>
      <c r="UHN2" s="75"/>
      <c r="UII2" s="75"/>
      <c r="UJD2" s="75"/>
      <c r="UJY2" s="75"/>
      <c r="UKT2" s="75"/>
      <c r="ULO2" s="75"/>
      <c r="UMJ2" s="75"/>
      <c r="UNE2" s="75"/>
      <c r="UNZ2" s="75"/>
      <c r="UOU2" s="75"/>
      <c r="UPP2" s="75"/>
      <c r="UQK2" s="75"/>
      <c r="URF2" s="75"/>
      <c r="USA2" s="75"/>
      <c r="USV2" s="75"/>
      <c r="UTQ2" s="75"/>
      <c r="UUL2" s="75"/>
      <c r="UVG2" s="75"/>
      <c r="UWB2" s="75"/>
      <c r="UWW2" s="75"/>
      <c r="UXR2" s="75"/>
      <c r="UYM2" s="75"/>
      <c r="UZH2" s="75"/>
      <c r="VAC2" s="75"/>
      <c r="VAX2" s="75"/>
      <c r="VBS2" s="75"/>
      <c r="VCN2" s="75"/>
      <c r="VDI2" s="75"/>
      <c r="VED2" s="75"/>
      <c r="VEY2" s="75"/>
      <c r="VFT2" s="75"/>
      <c r="VGO2" s="75"/>
      <c r="VHJ2" s="75"/>
      <c r="VIE2" s="75"/>
      <c r="VIZ2" s="75"/>
      <c r="VJU2" s="75"/>
      <c r="VKP2" s="75"/>
      <c r="VLK2" s="75"/>
      <c r="VMF2" s="75"/>
      <c r="VNA2" s="75"/>
      <c r="VNV2" s="75"/>
      <c r="VOQ2" s="75"/>
      <c r="VPL2" s="75"/>
      <c r="VQG2" s="75"/>
      <c r="VRB2" s="75"/>
      <c r="VRW2" s="75"/>
      <c r="VSR2" s="75"/>
      <c r="VTM2" s="75"/>
      <c r="VUH2" s="75"/>
      <c r="VVC2" s="75"/>
      <c r="VVX2" s="75"/>
      <c r="VWS2" s="75"/>
      <c r="VXN2" s="75"/>
      <c r="VYI2" s="75"/>
      <c r="VZD2" s="75"/>
      <c r="VZY2" s="75"/>
      <c r="WAT2" s="75"/>
      <c r="WBO2" s="75"/>
      <c r="WCJ2" s="75"/>
      <c r="WDE2" s="75"/>
      <c r="WDZ2" s="75"/>
      <c r="WEU2" s="75"/>
      <c r="WFP2" s="75"/>
      <c r="WGK2" s="75"/>
      <c r="WHF2" s="75"/>
      <c r="WIA2" s="75"/>
      <c r="WIV2" s="75"/>
      <c r="WJQ2" s="75"/>
      <c r="WKL2" s="75"/>
      <c r="WLG2" s="75"/>
      <c r="WMB2" s="75"/>
      <c r="WMW2" s="75"/>
      <c r="WNR2" s="75"/>
      <c r="WOM2" s="75"/>
      <c r="WPH2" s="75"/>
      <c r="WQC2" s="75"/>
      <c r="WQX2" s="75"/>
      <c r="WRS2" s="75"/>
      <c r="WSN2" s="75"/>
      <c r="WTI2" s="75"/>
      <c r="WUD2" s="75"/>
      <c r="WUY2" s="75"/>
      <c r="WVT2" s="75"/>
      <c r="WWO2" s="75"/>
      <c r="WXJ2" s="75"/>
      <c r="WYE2" s="75"/>
      <c r="WYZ2" s="75"/>
      <c r="WZU2" s="75"/>
      <c r="XAP2" s="75"/>
      <c r="XBK2" s="75"/>
      <c r="XCF2" s="75"/>
      <c r="XDA2" s="75"/>
      <c r="XDV2" s="75"/>
      <c r="XEQ2" s="75"/>
    </row>
    <row r="3" spans="1:1020 1025:2047 2049:3062 3076:4091 4105:5120 5134:6144 6149:7157 7171:8186 8200:9215 9229:10239 10244:11252 11266:12281 12295:13310 13324:14334 14339:15347 15361:16376" ht="19" thickBot="1" x14ac:dyDescent="0.5">
      <c r="B3" s="843" t="s">
        <v>118</v>
      </c>
      <c r="C3" s="844"/>
      <c r="D3" s="844" t="s">
        <v>95</v>
      </c>
      <c r="E3" s="844"/>
      <c r="F3" s="844"/>
      <c r="G3" s="844"/>
      <c r="H3" s="844"/>
      <c r="I3" s="844"/>
      <c r="J3" s="844" t="s">
        <v>96</v>
      </c>
      <c r="K3" s="844"/>
      <c r="L3" s="844"/>
      <c r="M3" s="844"/>
      <c r="N3" s="844"/>
      <c r="O3" s="844"/>
      <c r="P3" s="844"/>
      <c r="Q3" s="844" t="s">
        <v>80</v>
      </c>
      <c r="R3" s="844"/>
      <c r="S3" s="844"/>
      <c r="T3" s="844"/>
      <c r="U3" s="845"/>
      <c r="V3" s="151"/>
      <c r="X3" s="843" t="s">
        <v>119</v>
      </c>
      <c r="Y3" s="844"/>
      <c r="Z3" s="844" t="s">
        <v>95</v>
      </c>
      <c r="AA3" s="844"/>
      <c r="AB3" s="844"/>
      <c r="AC3" s="844"/>
      <c r="AD3" s="844"/>
      <c r="AE3" s="844"/>
      <c r="AF3" s="844" t="s">
        <v>96</v>
      </c>
      <c r="AG3" s="844"/>
      <c r="AH3" s="844"/>
      <c r="AI3" s="844"/>
      <c r="AJ3" s="844"/>
      <c r="AK3" s="844"/>
      <c r="AL3" s="844"/>
      <c r="AM3" s="844" t="s">
        <v>80</v>
      </c>
      <c r="AN3" s="844"/>
      <c r="AO3" s="844"/>
      <c r="AP3" s="844"/>
      <c r="AQ3" s="845"/>
      <c r="AR3" s="151"/>
    </row>
    <row r="4" spans="1:1020 1025:2047 2049:3062 3076:4091 4105:5120 5134:6144 6149:7157 7171:8186 8200:9215 9229:10239 10244:11252 11266:12281 12295:13310 13324:14334 14339:15347 15361:16376" s="185" customFormat="1" ht="21" x14ac:dyDescent="0.5">
      <c r="B4" s="186"/>
      <c r="C4" s="186"/>
      <c r="D4" s="186" t="s">
        <v>95</v>
      </c>
      <c r="E4" s="186"/>
      <c r="F4" s="186"/>
      <c r="G4" s="186"/>
      <c r="H4" s="186"/>
      <c r="I4" s="186"/>
      <c r="J4" s="186" t="s">
        <v>96</v>
      </c>
      <c r="K4" s="186"/>
      <c r="L4" s="186"/>
      <c r="M4" s="186"/>
      <c r="N4" s="186"/>
      <c r="O4" s="649"/>
      <c r="P4" s="186"/>
      <c r="Q4" s="186" t="s">
        <v>80</v>
      </c>
      <c r="R4" s="186"/>
      <c r="S4" s="186"/>
      <c r="T4" s="186"/>
      <c r="U4" s="650"/>
      <c r="V4" s="186"/>
      <c r="X4" s="186"/>
      <c r="Y4" s="186"/>
      <c r="Z4" s="186" t="s">
        <v>95</v>
      </c>
      <c r="AA4" s="186"/>
      <c r="AB4" s="186"/>
      <c r="AC4" s="186"/>
      <c r="AD4" s="186"/>
      <c r="AE4" s="186"/>
      <c r="AF4" s="186" t="s">
        <v>96</v>
      </c>
      <c r="AG4" s="186"/>
      <c r="AH4" s="186"/>
      <c r="AI4" s="186"/>
      <c r="AJ4" s="186"/>
      <c r="AK4" s="649"/>
      <c r="AL4" s="186"/>
      <c r="AM4" s="186" t="s">
        <v>80</v>
      </c>
      <c r="AN4" s="186"/>
      <c r="AO4" s="186"/>
      <c r="AP4" s="186"/>
      <c r="AQ4" s="650"/>
      <c r="AR4" s="186"/>
    </row>
    <row r="5" spans="1:1020 1025:2047 2049:3062 3076:4091 4105:5120 5134:6144 6149:7157 7171:8186 8200:9215 9229:10239 10244:11252 11266:12281 12295:13310 13324:14334 14339:15347 15361:16376" s="187" customFormat="1" ht="13" x14ac:dyDescent="0.3">
      <c r="D5" s="187" t="s">
        <v>124</v>
      </c>
      <c r="I5" s="188"/>
      <c r="J5" s="187" t="s">
        <v>126</v>
      </c>
      <c r="O5" s="651"/>
      <c r="Q5" s="187" t="s">
        <v>125</v>
      </c>
      <c r="U5" s="652"/>
      <c r="Z5" s="187" t="s">
        <v>124</v>
      </c>
      <c r="AE5" s="188"/>
      <c r="AF5" s="187" t="s">
        <v>126</v>
      </c>
      <c r="AK5" s="651"/>
      <c r="AM5" s="187" t="s">
        <v>125</v>
      </c>
      <c r="AQ5" s="652"/>
    </row>
    <row r="6" spans="1:1020 1025:2047 2049:3062 3076:4091 4105:5120 5134:6144 6149:7157 7171:8186 8200:9215 9229:10239 10244:11252 11266:12281 12295:13310 13324:14334 14339:15347 15361:16376" s="90" customFormat="1" ht="18.5" x14ac:dyDescent="0.45">
      <c r="B6" s="90" t="s">
        <v>97</v>
      </c>
      <c r="D6" s="87"/>
      <c r="I6" s="91"/>
      <c r="J6" s="87"/>
      <c r="O6" s="93"/>
      <c r="P6" s="87"/>
      <c r="U6" s="94"/>
      <c r="X6" s="90" t="s">
        <v>97</v>
      </c>
      <c r="Z6" s="87"/>
      <c r="AE6" s="91"/>
      <c r="AF6" s="87"/>
      <c r="AK6" s="93"/>
      <c r="AL6" s="87"/>
      <c r="AQ6" s="94"/>
    </row>
    <row r="7" spans="1:1020 1025:2047 2049:3062 3076:4091 4105:5120 5134:6144 6149:7157 7171:8186 8200:9215 9229:10239 10244:11252 11266:12281 12295:13310 13324:14334 14339:15347 15361:16376" s="116" customFormat="1" x14ac:dyDescent="0.35">
      <c r="A7" s="162"/>
      <c r="B7" s="160"/>
      <c r="C7" s="116" t="s">
        <v>10</v>
      </c>
      <c r="D7" s="117">
        <f>+'1. projektplan '!G64</f>
        <v>0</v>
      </c>
      <c r="I7" s="118"/>
      <c r="J7" s="117" t="e">
        <f>+'1. projektplan '!#REF!</f>
        <v>#REF!</v>
      </c>
      <c r="O7" s="120"/>
      <c r="P7" s="117"/>
      <c r="Q7" s="116">
        <f>+'1. projektplan '!G65</f>
        <v>0</v>
      </c>
      <c r="U7" s="119"/>
      <c r="W7" s="162"/>
      <c r="Y7" s="116" t="s">
        <v>10</v>
      </c>
      <c r="Z7" s="117">
        <f>+'1. projektplan '!G70</f>
        <v>0</v>
      </c>
      <c r="AE7" s="118"/>
      <c r="AF7" s="117" t="e">
        <f>+'1. projektplan '!#REF!</f>
        <v>#REF!</v>
      </c>
      <c r="AK7" s="120"/>
      <c r="AL7" s="117"/>
      <c r="AM7" s="116">
        <f>+'1. projektplan '!G71</f>
        <v>0</v>
      </c>
      <c r="AQ7" s="119"/>
      <c r="AS7" s="162"/>
    </row>
    <row r="8" spans="1:1020 1025:2047 2049:3062 3076:4091 4105:5120 5134:6144 6149:7157 7171:8186 8200:9215 9229:10239 10244:11252 11266:12281 12295:13310 13324:14334 14339:15347 15361:16376" s="170" customFormat="1" x14ac:dyDescent="0.35">
      <c r="A8" s="168"/>
      <c r="B8" s="169"/>
      <c r="C8" s="170" t="s">
        <v>14</v>
      </c>
      <c r="D8" s="171">
        <f>+'1. projektplan '!H64</f>
        <v>0</v>
      </c>
      <c r="I8" s="172"/>
      <c r="J8" s="171" t="e">
        <f>+'1. projektplan '!#REF!</f>
        <v>#REF!</v>
      </c>
      <c r="O8" s="642"/>
      <c r="P8" s="653"/>
      <c r="Q8" s="169">
        <f>+'1. projektplan '!H65</f>
        <v>0</v>
      </c>
      <c r="R8" s="169"/>
      <c r="S8" s="169"/>
      <c r="T8" s="169"/>
      <c r="U8" s="654"/>
      <c r="V8" s="169"/>
      <c r="W8" s="168"/>
      <c r="X8" s="169"/>
      <c r="Y8" s="170" t="s">
        <v>14</v>
      </c>
      <c r="Z8" s="171">
        <f>+'1. projektplan '!H70</f>
        <v>0</v>
      </c>
      <c r="AE8" s="172"/>
      <c r="AF8" s="171" t="e">
        <f>+'1. projektplan '!#REF!</f>
        <v>#REF!</v>
      </c>
      <c r="AK8" s="642"/>
      <c r="AL8" s="653"/>
      <c r="AM8" s="169">
        <f>+'1. projektplan '!H71</f>
        <v>0</v>
      </c>
      <c r="AN8" s="169"/>
      <c r="AO8" s="169"/>
      <c r="AP8" s="169"/>
      <c r="AQ8" s="654"/>
      <c r="AR8" s="169"/>
      <c r="AS8" s="168"/>
    </row>
    <row r="9" spans="1:1020 1025:2047 2049:3062 3076:4091 4105:5120 5134:6144 6149:7157 7171:8186 8200:9215 9229:10239 10244:11252 11266:12281 12295:13310 13324:14334 14339:15347 15361:16376" s="5" customFormat="1" x14ac:dyDescent="0.35">
      <c r="A9" s="173"/>
      <c r="C9" s="5" t="s">
        <v>89</v>
      </c>
      <c r="D9" s="174">
        <f>+'1. projektplan '!I64</f>
        <v>0</v>
      </c>
      <c r="I9" s="175"/>
      <c r="J9" s="174" t="e">
        <f>+'1. projektplan '!#REF!</f>
        <v>#REF!</v>
      </c>
      <c r="O9" s="234"/>
      <c r="P9" s="174"/>
      <c r="Q9" s="5">
        <f>+'1. projektplan '!I65</f>
        <v>0</v>
      </c>
      <c r="U9" s="434"/>
      <c r="W9" s="173"/>
      <c r="Y9" s="5" t="s">
        <v>89</v>
      </c>
      <c r="Z9" s="174">
        <f>+'1. projektplan '!I70</f>
        <v>0</v>
      </c>
      <c r="AE9" s="175"/>
      <c r="AF9" s="174" t="e">
        <f>+'1. projektplan '!#REF!</f>
        <v>#REF!</v>
      </c>
      <c r="AK9" s="234"/>
      <c r="AL9" s="174"/>
      <c r="AM9" s="5">
        <f>+'1. projektplan '!I71</f>
        <v>0</v>
      </c>
      <c r="AQ9" s="434"/>
      <c r="AS9" s="173"/>
    </row>
    <row r="10" spans="1:1020 1025:2047 2049:3062 3076:4091 4105:5120 5134:6144 6149:7157 7171:8186 8200:9215 9229:10239 10244:11252 11266:12281 12295:13310 13324:14334 14339:15347 15361:16376" s="7" customFormat="1" x14ac:dyDescent="0.35">
      <c r="A10" s="77"/>
      <c r="C10" s="6" t="s">
        <v>90</v>
      </c>
      <c r="D10" s="329">
        <f>+'1. projektplan '!J64</f>
        <v>-12.5</v>
      </c>
      <c r="I10" s="21"/>
      <c r="J10" s="329" t="e">
        <f>+'1. projektplan '!#REF!</f>
        <v>#REF!</v>
      </c>
      <c r="O10" s="24"/>
      <c r="P10" s="101"/>
      <c r="Q10" s="7">
        <f>+'1. projektplan '!J65</f>
        <v>-12.5</v>
      </c>
      <c r="U10" s="25"/>
      <c r="V10"/>
      <c r="W10" s="77"/>
      <c r="Y10" s="6" t="s">
        <v>90</v>
      </c>
      <c r="Z10" s="329">
        <f>+'1. projektplan '!J70</f>
        <v>-12.5</v>
      </c>
      <c r="AE10" s="21"/>
      <c r="AF10" s="101" t="e">
        <f>+'1. projektplan '!#REF!</f>
        <v>#REF!</v>
      </c>
      <c r="AK10" s="24"/>
      <c r="AL10" s="101"/>
      <c r="AM10" s="7">
        <f>+'1. projektplan '!J71</f>
        <v>-12.5</v>
      </c>
      <c r="AQ10" s="25"/>
      <c r="AR10"/>
      <c r="AS10" s="77"/>
    </row>
    <row r="11" spans="1:1020 1025:2047 2049:3062 3076:4091 4105:5120 5134:6144 6149:7157 7171:8186 8200:9215 9229:10239 10244:11252 11266:12281 12295:13310 13324:14334 14339:15347 15361:16376" s="8" customFormat="1" x14ac:dyDescent="0.35">
      <c r="A11" s="77"/>
      <c r="C11" s="8" t="s">
        <v>15</v>
      </c>
      <c r="D11" s="31">
        <f>+'1. projektplan '!K64</f>
        <v>0</v>
      </c>
      <c r="I11" s="23"/>
      <c r="J11" s="31" t="e">
        <f>+'1. projektplan '!#REF!</f>
        <v>#REF!</v>
      </c>
      <c r="O11" s="26"/>
      <c r="P11" s="31"/>
      <c r="Q11" s="8">
        <f>+'1. projektplan '!K65</f>
        <v>0</v>
      </c>
      <c r="U11" s="27"/>
      <c r="V11"/>
      <c r="W11" s="77"/>
      <c r="Y11" s="8" t="s">
        <v>15</v>
      </c>
      <c r="Z11" s="31">
        <f>+'1. projektplan '!K70</f>
        <v>0</v>
      </c>
      <c r="AE11" s="23"/>
      <c r="AF11" s="31" t="e">
        <f>+'1. projektplan '!#REF!</f>
        <v>#REF!</v>
      </c>
      <c r="AK11" s="26"/>
      <c r="AL11" s="31"/>
      <c r="AM11" s="8">
        <f>+'1. projektplan '!K71</f>
        <v>0</v>
      </c>
      <c r="AQ11" s="27"/>
      <c r="AR11"/>
      <c r="AS11" s="77"/>
    </row>
    <row r="12" spans="1:1020 1025:2047 2049:3062 3076:4091 4105:5120 5134:6144 6149:7157 7171:8186 8200:9215 9229:10239 10244:11252 11266:12281 12295:13310 13324:14334 14339:15347 15361:16376" x14ac:dyDescent="0.35">
      <c r="D12" s="105"/>
      <c r="I12" s="22"/>
      <c r="J12" s="105"/>
      <c r="P12" s="105"/>
      <c r="Z12" s="105"/>
      <c r="AF12" s="105"/>
      <c r="AL12" s="105"/>
    </row>
    <row r="13" spans="1:1020 1025:2047 2049:3062 3076:4091 4105:5120 5134:6144 6149:7157 7171:8186 8200:9215 9229:10239 10244:11252 11266:12281 12295:13310 13324:14334 14339:15347 15361:16376" s="90" customFormat="1" ht="15.65" customHeight="1" x14ac:dyDescent="0.45">
      <c r="B13" s="90" t="s">
        <v>98</v>
      </c>
      <c r="D13" s="87"/>
      <c r="I13" s="91"/>
      <c r="J13" s="87"/>
      <c r="O13" s="93"/>
      <c r="P13" s="87"/>
      <c r="U13" s="94"/>
      <c r="X13" s="90" t="s">
        <v>98</v>
      </c>
      <c r="Z13" s="87"/>
      <c r="AE13" s="91"/>
      <c r="AF13" s="87"/>
      <c r="AK13" s="93"/>
      <c r="AL13" s="87"/>
      <c r="AQ13" s="94"/>
    </row>
    <row r="14" spans="1:1020 1025:2047 2049:3062 3076:4091 4105:5120 5134:6144 6149:7157 7171:8186 8200:9215 9229:10239 10244:11252 11266:12281 12295:13310 13324:14334 14339:15347 15361:16376" s="115" customFormat="1" ht="18.5" x14ac:dyDescent="0.45">
      <c r="A14" s="257"/>
      <c r="B14" s="258"/>
      <c r="C14" s="259" t="s">
        <v>10</v>
      </c>
      <c r="D14" s="115">
        <f>+D7</f>
        <v>0</v>
      </c>
      <c r="E14" s="115" t="s">
        <v>11</v>
      </c>
      <c r="I14" s="260" t="s">
        <v>10</v>
      </c>
      <c r="J14" s="259" t="e">
        <f>+J7</f>
        <v>#REF!</v>
      </c>
      <c r="K14" s="115" t="s">
        <v>11</v>
      </c>
      <c r="O14" s="655"/>
      <c r="P14" s="259" t="s">
        <v>10</v>
      </c>
      <c r="Q14" s="115">
        <f>+Q7</f>
        <v>0</v>
      </c>
      <c r="R14" s="115" t="s">
        <v>11</v>
      </c>
      <c r="U14" s="656"/>
      <c r="W14" s="257"/>
      <c r="X14" s="258"/>
      <c r="Y14" s="259" t="s">
        <v>10</v>
      </c>
      <c r="Z14" s="115">
        <f>+Z7</f>
        <v>0</v>
      </c>
      <c r="AA14" s="115" t="s">
        <v>11</v>
      </c>
      <c r="AE14" s="260" t="s">
        <v>10</v>
      </c>
      <c r="AF14" s="259" t="e">
        <f>+AF7</f>
        <v>#REF!</v>
      </c>
      <c r="AG14" s="115" t="s">
        <v>11</v>
      </c>
      <c r="AK14" s="655"/>
      <c r="AL14" s="259" t="s">
        <v>10</v>
      </c>
      <c r="AM14" s="115">
        <f>+AM7</f>
        <v>0</v>
      </c>
      <c r="AN14" s="115" t="s">
        <v>11</v>
      </c>
      <c r="AQ14" s="656"/>
      <c r="AS14" s="257"/>
    </row>
    <row r="15" spans="1:1020 1025:2047 2049:3062 3076:4091 4105:5120 5134:6144 6149:7157 7171:8186 8200:9215 9229:10239 10244:11252 11266:12281 12295:13310 13324:14334 14339:15347 15361:16376" x14ac:dyDescent="0.35">
      <c r="C15" t="s">
        <v>14</v>
      </c>
      <c r="D15" s="197">
        <f>+D8</f>
        <v>0</v>
      </c>
      <c r="E15" s="197"/>
      <c r="F15" s="197"/>
      <c r="G15" s="197"/>
      <c r="H15" s="197"/>
      <c r="I15" s="198"/>
      <c r="J15" s="197" t="e">
        <f>+J8</f>
        <v>#REF!</v>
      </c>
      <c r="K15" s="197"/>
      <c r="L15" s="197"/>
      <c r="M15" s="197"/>
      <c r="N15" s="200"/>
      <c r="O15" s="198"/>
      <c r="P15" s="200"/>
      <c r="Q15" s="200">
        <f>+Q8</f>
        <v>0</v>
      </c>
      <c r="R15" s="200"/>
      <c r="S15" s="200"/>
      <c r="T15" s="200"/>
      <c r="U15" s="199"/>
      <c r="Y15" t="s">
        <v>14</v>
      </c>
      <c r="Z15" s="170">
        <f>+Z8</f>
        <v>0</v>
      </c>
      <c r="AF15" s="170" t="e">
        <f>+AF8</f>
        <v>#REF!</v>
      </c>
      <c r="AM15" s="169">
        <f>+AM8</f>
        <v>0</v>
      </c>
    </row>
    <row r="16" spans="1:1020 1025:2047 2049:3062 3076:4091 4105:5120 5134:6144 6149:7157 7171:8186 8200:9215 9229:10239 10244:11252 11266:12281 12295:13310 13324:14334 14339:15347 15361:16376" s="9" customFormat="1" x14ac:dyDescent="0.35">
      <c r="A16" s="173"/>
      <c r="B16" s="9" t="s">
        <v>47</v>
      </c>
      <c r="C16" s="9" t="s">
        <v>310</v>
      </c>
      <c r="D16" s="9">
        <f>IF(D9&lt;-112.5,-112.5,D9)</f>
        <v>0</v>
      </c>
      <c r="E16" s="9" t="s">
        <v>1</v>
      </c>
      <c r="G16" s="9">
        <f>+D16/100</f>
        <v>0</v>
      </c>
      <c r="H16" s="9" t="s">
        <v>8</v>
      </c>
      <c r="I16" s="176"/>
      <c r="J16" s="9" t="e">
        <f>+IF(J9&lt;-100,-100,J9)</f>
        <v>#REF!</v>
      </c>
      <c r="K16" s="9" t="s">
        <v>12</v>
      </c>
      <c r="M16" s="9" t="e">
        <f>+J16/100</f>
        <v>#REF!</v>
      </c>
      <c r="N16" s="9" t="s">
        <v>8</v>
      </c>
      <c r="O16" s="176"/>
      <c r="Q16" s="9">
        <f>+IF(Q9&lt;-112.5,-112.5,Q9)</f>
        <v>0</v>
      </c>
      <c r="R16" s="9" t="s">
        <v>12</v>
      </c>
      <c r="T16" s="9">
        <f>+Q16/100</f>
        <v>0</v>
      </c>
      <c r="U16" s="177" t="s">
        <v>8</v>
      </c>
      <c r="V16" s="5"/>
      <c r="W16" s="173"/>
      <c r="X16" s="9" t="s">
        <v>47</v>
      </c>
      <c r="Y16" s="9" t="s">
        <v>130</v>
      </c>
      <c r="Z16" s="9">
        <f>IF(Z9&lt;-112.5,-112.5,Z9)</f>
        <v>0</v>
      </c>
      <c r="AA16" s="9" t="s">
        <v>1</v>
      </c>
      <c r="AC16" s="9">
        <f>+Z16/100</f>
        <v>0</v>
      </c>
      <c r="AD16" s="9" t="s">
        <v>8</v>
      </c>
      <c r="AE16" s="178"/>
      <c r="AF16" s="9" t="e">
        <f>+IF(AF9&lt;-100,-100,AF9)</f>
        <v>#REF!</v>
      </c>
      <c r="AG16" s="9" t="s">
        <v>12</v>
      </c>
      <c r="AI16" s="9" t="e">
        <f>+AF16/100</f>
        <v>#REF!</v>
      </c>
      <c r="AJ16" s="9" t="s">
        <v>8</v>
      </c>
      <c r="AK16" s="176"/>
      <c r="AM16" s="9">
        <f>+IF(AM9&lt;-112.5,-112.5,AM9)</f>
        <v>0</v>
      </c>
      <c r="AN16" s="9" t="s">
        <v>12</v>
      </c>
      <c r="AP16" s="9">
        <f>+AM16/100</f>
        <v>0</v>
      </c>
      <c r="AQ16" s="177" t="s">
        <v>8</v>
      </c>
      <c r="AR16" s="5"/>
      <c r="AS16" s="173"/>
    </row>
    <row r="17" spans="1:46" x14ac:dyDescent="0.35">
      <c r="B17" s="1" t="s">
        <v>13</v>
      </c>
      <c r="C17" s="46" t="s">
        <v>90</v>
      </c>
      <c r="D17" s="45">
        <f>+D10</f>
        <v>-12.5</v>
      </c>
      <c r="E17" t="s">
        <v>1</v>
      </c>
      <c r="G17">
        <f>+D17/100</f>
        <v>-0.125</v>
      </c>
      <c r="H17" t="s">
        <v>8</v>
      </c>
      <c r="J17" s="45" t="e">
        <f>+J10</f>
        <v>#REF!</v>
      </c>
      <c r="K17" t="s">
        <v>12</v>
      </c>
      <c r="M17">
        <v>-7.4999999999999997E-2</v>
      </c>
      <c r="N17" t="s">
        <v>8</v>
      </c>
      <c r="Q17">
        <f>+Q10</f>
        <v>-12.5</v>
      </c>
      <c r="R17" t="s">
        <v>12</v>
      </c>
      <c r="T17">
        <f>+Q17/100</f>
        <v>-0.125</v>
      </c>
      <c r="U17" s="16" t="s">
        <v>8</v>
      </c>
      <c r="X17" s="1" t="s">
        <v>13</v>
      </c>
      <c r="Y17" s="46" t="s">
        <v>90</v>
      </c>
      <c r="Z17" s="45">
        <f>+Z10</f>
        <v>-12.5</v>
      </c>
      <c r="AA17" t="s">
        <v>1</v>
      </c>
      <c r="AC17">
        <f>+Z17/100</f>
        <v>-0.125</v>
      </c>
      <c r="AD17" t="s">
        <v>8</v>
      </c>
      <c r="AF17" s="45" t="e">
        <f>+AF10</f>
        <v>#REF!</v>
      </c>
      <c r="AG17" t="s">
        <v>12</v>
      </c>
      <c r="AI17">
        <v>-7.4999999999999997E-2</v>
      </c>
      <c r="AJ17" t="s">
        <v>8</v>
      </c>
      <c r="AL17" s="43"/>
      <c r="AM17">
        <f>+AM10</f>
        <v>-12.5</v>
      </c>
      <c r="AN17" t="s">
        <v>12</v>
      </c>
      <c r="AP17">
        <f>+AM17/100</f>
        <v>-0.125</v>
      </c>
      <c r="AQ17" s="16" t="s">
        <v>8</v>
      </c>
    </row>
    <row r="18" spans="1:46" s="8" customFormat="1" x14ac:dyDescent="0.35">
      <c r="A18" s="77"/>
      <c r="B18" s="31"/>
      <c r="C18" s="8" t="s">
        <v>131</v>
      </c>
      <c r="D18" s="8">
        <f>IF(D11&lt;-100,-100,D11)</f>
        <v>0</v>
      </c>
      <c r="I18" s="26"/>
      <c r="J18" s="8" t="e">
        <f>+IF(J11&lt;-100,-100,J11)</f>
        <v>#REF!</v>
      </c>
      <c r="O18" s="26"/>
      <c r="Q18" s="8">
        <f>+IF(Q11&lt;-100,-100,Q11)</f>
        <v>0</v>
      </c>
      <c r="U18" s="27"/>
      <c r="V18"/>
      <c r="W18" s="77"/>
      <c r="X18" s="31"/>
      <c r="Y18" s="8" t="s">
        <v>131</v>
      </c>
      <c r="Z18" s="8">
        <f>IF(Z11&lt;-100,-100,Z11)</f>
        <v>0</v>
      </c>
      <c r="AE18" s="23"/>
      <c r="AF18" s="8" t="e">
        <f>+IF(AF11&lt;-100,-100,AF11)</f>
        <v>#REF!</v>
      </c>
      <c r="AK18" s="26"/>
      <c r="AM18" s="8">
        <f>+IF(AM11&lt;-100,-100,AM11)</f>
        <v>0</v>
      </c>
      <c r="AQ18" s="27"/>
      <c r="AR18"/>
      <c r="AS18" s="77"/>
    </row>
    <row r="19" spans="1:46" s="121" customFormat="1" x14ac:dyDescent="0.35">
      <c r="A19" s="163"/>
      <c r="C19" s="121" t="s">
        <v>100</v>
      </c>
      <c r="D19" s="122"/>
      <c r="I19" s="123"/>
      <c r="J19" s="122"/>
      <c r="O19" s="123"/>
      <c r="P19" s="122"/>
      <c r="U19" s="124"/>
      <c r="W19" s="163"/>
      <c r="Y19" s="121" t="s">
        <v>100</v>
      </c>
      <c r="Z19" s="122"/>
      <c r="AE19" s="125"/>
      <c r="AF19" s="122"/>
      <c r="AK19" s="123"/>
      <c r="AL19" s="122"/>
      <c r="AQ19" s="124"/>
      <c r="AS19" s="163"/>
    </row>
    <row r="20" spans="1:46" s="121" customFormat="1" x14ac:dyDescent="0.35">
      <c r="A20" s="163"/>
      <c r="C20" s="121" t="s">
        <v>99</v>
      </c>
      <c r="I20" s="123"/>
      <c r="O20" s="123"/>
      <c r="U20" s="124"/>
      <c r="W20" s="163"/>
      <c r="Y20" s="121" t="s">
        <v>99</v>
      </c>
      <c r="AE20" s="125"/>
      <c r="AK20" s="123"/>
      <c r="AQ20" s="124"/>
      <c r="AS20" s="163"/>
    </row>
    <row r="21" spans="1:46" s="79" customFormat="1" ht="18.5" x14ac:dyDescent="0.45">
      <c r="I21" s="88"/>
      <c r="O21" s="88"/>
      <c r="U21" s="89"/>
      <c r="X21" s="87"/>
      <c r="AE21" s="80"/>
      <c r="AK21" s="88"/>
      <c r="AQ21" s="89"/>
    </row>
    <row r="22" spans="1:46" s="90" customFormat="1" ht="18.5" x14ac:dyDescent="0.45">
      <c r="B22" s="90" t="s">
        <v>16</v>
      </c>
      <c r="I22" s="93"/>
      <c r="O22" s="93"/>
      <c r="U22" s="94"/>
      <c r="X22" s="90" t="s">
        <v>16</v>
      </c>
      <c r="AE22" s="91"/>
      <c r="AK22" s="93"/>
      <c r="AQ22" s="94"/>
    </row>
    <row r="23" spans="1:46" x14ac:dyDescent="0.35">
      <c r="C23" s="36" t="s">
        <v>20</v>
      </c>
      <c r="D23" s="256">
        <f>+D16+12.5</f>
        <v>12.5</v>
      </c>
      <c r="E23" s="33" t="s">
        <v>1</v>
      </c>
      <c r="F23" s="33"/>
      <c r="G23" s="693">
        <f>+G16+0.125</f>
        <v>0.125</v>
      </c>
      <c r="H23" s="33" t="s">
        <v>8</v>
      </c>
      <c r="I23" s="33"/>
      <c r="J23" s="33" t="e">
        <f>+J16+11.5</f>
        <v>#REF!</v>
      </c>
      <c r="K23" s="33" t="s">
        <v>1</v>
      </c>
      <c r="L23" s="33"/>
      <c r="M23" s="33" t="e">
        <f>+M16+0.115</f>
        <v>#REF!</v>
      </c>
      <c r="N23" s="33" t="s">
        <v>1</v>
      </c>
      <c r="O23" s="203"/>
      <c r="P23" s="33"/>
      <c r="Q23" s="256">
        <f>+Q16+12.5</f>
        <v>12.5</v>
      </c>
      <c r="R23" s="33" t="s">
        <v>1</v>
      </c>
      <c r="S23" s="33"/>
      <c r="T23" s="692">
        <f>+T16+0.125</f>
        <v>0.125</v>
      </c>
      <c r="U23" s="16" t="s">
        <v>1</v>
      </c>
      <c r="Y23" s="36" t="s">
        <v>20</v>
      </c>
      <c r="Z23" s="256">
        <f>+Z16+12.5</f>
        <v>12.5</v>
      </c>
      <c r="AA23" s="33" t="s">
        <v>1</v>
      </c>
      <c r="AB23" s="33"/>
      <c r="AC23" s="256">
        <f>+AC16+0.125</f>
        <v>0.125</v>
      </c>
      <c r="AD23" s="33" t="s">
        <v>8</v>
      </c>
      <c r="AE23" s="32"/>
      <c r="AF23" s="33" t="e">
        <f>+AF16+11.5</f>
        <v>#REF!</v>
      </c>
      <c r="AG23" s="33" t="s">
        <v>1</v>
      </c>
      <c r="AH23" s="33"/>
      <c r="AI23" s="33" t="e">
        <f>+AI16+0.115</f>
        <v>#REF!</v>
      </c>
      <c r="AJ23" s="33" t="s">
        <v>1</v>
      </c>
      <c r="AK23" s="203"/>
      <c r="AL23" s="33"/>
      <c r="AM23" s="256">
        <f>+AM16+12.5</f>
        <v>12.5</v>
      </c>
      <c r="AN23" s="33" t="s">
        <v>1</v>
      </c>
      <c r="AO23" s="33"/>
      <c r="AP23" s="692">
        <f>+AP16+0.125</f>
        <v>0.125</v>
      </c>
      <c r="AQ23" s="16" t="s">
        <v>1</v>
      </c>
    </row>
    <row r="24" spans="1:46" ht="15" thickBot="1" x14ac:dyDescent="0.4">
      <c r="B24" s="18"/>
      <c r="C24" s="694" t="s">
        <v>345</v>
      </c>
      <c r="D24" s="18"/>
      <c r="E24" s="18"/>
      <c r="F24" s="18"/>
      <c r="G24" s="18"/>
      <c r="H24" s="18"/>
      <c r="I24" s="17"/>
      <c r="J24" s="18"/>
      <c r="K24" s="18"/>
      <c r="L24" s="18"/>
      <c r="M24" s="18"/>
      <c r="N24" s="18"/>
      <c r="O24" s="17"/>
      <c r="P24" s="18"/>
      <c r="Q24" s="18"/>
      <c r="R24" s="18"/>
      <c r="S24" s="18"/>
      <c r="T24" s="18"/>
      <c r="U24" s="19"/>
      <c r="X24" s="18"/>
      <c r="Y24" s="18"/>
      <c r="Z24" s="18"/>
      <c r="AA24" s="18"/>
      <c r="AB24" s="18"/>
      <c r="AC24" s="18"/>
      <c r="AD24" s="18"/>
      <c r="AE24" s="109"/>
      <c r="AF24" s="18"/>
      <c r="AG24" s="18"/>
      <c r="AH24" s="18"/>
      <c r="AI24" s="18"/>
      <c r="AJ24" s="18"/>
      <c r="AK24" s="17"/>
      <c r="AL24" s="18"/>
      <c r="AM24" s="18"/>
      <c r="AN24" s="18"/>
      <c r="AO24" s="18"/>
      <c r="AP24" s="18"/>
      <c r="AQ24" s="19"/>
    </row>
    <row r="25" spans="1:46" s="121" customFormat="1" x14ac:dyDescent="0.35">
      <c r="A25" s="163"/>
      <c r="B25" s="128"/>
      <c r="C25" s="121" t="s">
        <v>311</v>
      </c>
      <c r="I25" s="123"/>
      <c r="O25" s="123"/>
      <c r="U25" s="124"/>
      <c r="W25" s="163"/>
      <c r="X25" s="128"/>
      <c r="Y25" s="121" t="s">
        <v>311</v>
      </c>
      <c r="AE25" s="123"/>
      <c r="AK25" s="123"/>
      <c r="AQ25" s="124"/>
      <c r="AS25" s="163"/>
    </row>
    <row r="26" spans="1:46" ht="16" x14ac:dyDescent="0.4">
      <c r="C26" s="42" t="s">
        <v>21</v>
      </c>
      <c r="D26" t="s">
        <v>12</v>
      </c>
      <c r="E26" s="41" t="s">
        <v>34</v>
      </c>
      <c r="F26" s="41"/>
      <c r="J26" t="s">
        <v>12</v>
      </c>
      <c r="K26" s="41" t="s">
        <v>36</v>
      </c>
      <c r="L26" s="41"/>
      <c r="Q26" t="s">
        <v>12</v>
      </c>
      <c r="R26" s="41" t="s">
        <v>36</v>
      </c>
      <c r="S26" s="41"/>
      <c r="Y26" s="42" t="s">
        <v>21</v>
      </c>
      <c r="Z26" t="s">
        <v>12</v>
      </c>
      <c r="AA26" s="41" t="s">
        <v>34</v>
      </c>
      <c r="AB26" s="41"/>
      <c r="AE26" s="15"/>
      <c r="AF26" t="s">
        <v>12</v>
      </c>
      <c r="AG26" s="41" t="s">
        <v>36</v>
      </c>
      <c r="AH26" s="41"/>
      <c r="AM26" t="s">
        <v>12</v>
      </c>
      <c r="AN26" s="41" t="s">
        <v>36</v>
      </c>
      <c r="AO26" s="41"/>
    </row>
    <row r="27" spans="1:46" s="20" customFormat="1" x14ac:dyDescent="0.35">
      <c r="A27" s="77"/>
      <c r="B27" s="330"/>
      <c r="C27" s="29" t="s">
        <v>17</v>
      </c>
      <c r="D27" s="20">
        <f>0-30</f>
        <v>-30</v>
      </c>
      <c r="E27" s="40">
        <f>IF(D18&lt;D16,D23,D18)</f>
        <v>0</v>
      </c>
      <c r="F27" s="40">
        <f>+IF(E27&lt;0,E27,0)</f>
        <v>0</v>
      </c>
      <c r="G27" s="147">
        <f>IF(E27-D27&lt;0,D27,F27)</f>
        <v>0</v>
      </c>
      <c r="J27" s="20">
        <f>0-30</f>
        <v>-30</v>
      </c>
      <c r="K27" s="40" t="e">
        <f>+IF(J18&lt;J16,J23,J18+11.5)</f>
        <v>#REF!</v>
      </c>
      <c r="L27" s="40" t="e">
        <f>+IF(K27&lt;0,K27,0)</f>
        <v>#REF!</v>
      </c>
      <c r="M27" s="147" t="e">
        <f>IF(K27-J27&lt;0,J27,L27)</f>
        <v>#REF!</v>
      </c>
      <c r="N27" s="32"/>
      <c r="O27" s="332"/>
      <c r="Q27" s="20">
        <f>0-30</f>
        <v>-30</v>
      </c>
      <c r="R27" s="40">
        <f>IF(Q18&lt;Q16,Q23,Q18)</f>
        <v>0</v>
      </c>
      <c r="S27" s="148">
        <f>+IF(R27&lt;0,R27,0)</f>
        <v>0</v>
      </c>
      <c r="T27" s="20">
        <f>IF(R27-Q27&lt;0,Q27,S27)</f>
        <v>0</v>
      </c>
      <c r="U27" s="333"/>
      <c r="V27"/>
      <c r="W27" s="77"/>
      <c r="X27" s="330"/>
      <c r="Y27" s="29" t="s">
        <v>17</v>
      </c>
      <c r="Z27" s="20">
        <f>0-30</f>
        <v>-30</v>
      </c>
      <c r="AA27" s="40">
        <f>IF(Z18&lt;Z16,Z23,Z18)</f>
        <v>0</v>
      </c>
      <c r="AB27" s="40">
        <f>+IF(AA27&lt;0,AA27,0)</f>
        <v>0</v>
      </c>
      <c r="AC27" s="147">
        <f>IF(AA27-Z27&lt;0,Z27,AB27)</f>
        <v>0</v>
      </c>
      <c r="AF27" s="20">
        <f>0-30</f>
        <v>-30</v>
      </c>
      <c r="AG27" s="40" t="e">
        <f>+IF(AF18&lt;AF16,AF23,AF18+11.5)</f>
        <v>#REF!</v>
      </c>
      <c r="AH27" s="40" t="e">
        <f>+IF(AG27&lt;0,AG27,0)</f>
        <v>#REF!</v>
      </c>
      <c r="AI27" s="147" t="e">
        <f>IF(AG27-AF27&lt;0,AF27,AH27)</f>
        <v>#REF!</v>
      </c>
      <c r="AJ27" s="32"/>
      <c r="AK27" s="332"/>
      <c r="AM27" s="20">
        <f>0-30</f>
        <v>-30</v>
      </c>
      <c r="AN27" s="40">
        <f>IF(AM18&lt;AM16,AM23,AM18)</f>
        <v>0</v>
      </c>
      <c r="AO27" s="148">
        <f>+IF(AN27&lt;0,AN27,0)</f>
        <v>0</v>
      </c>
      <c r="AP27" s="20">
        <f>IF(AN27-AM27&lt;0,AM27,AO27)</f>
        <v>0</v>
      </c>
      <c r="AQ27" s="333"/>
      <c r="AR27"/>
      <c r="AS27" s="77"/>
      <c r="AT27" s="35"/>
    </row>
    <row r="28" spans="1:46" s="20" customFormat="1" x14ac:dyDescent="0.35">
      <c r="A28" s="77"/>
      <c r="B28" s="35"/>
      <c r="C28" s="29" t="s">
        <v>18</v>
      </c>
      <c r="D28" s="20">
        <f>+ 30-31</f>
        <v>-1</v>
      </c>
      <c r="E28" s="40">
        <f>+(E27-D27)</f>
        <v>30</v>
      </c>
      <c r="F28" s="40">
        <f>+IF(E28&lt;0,E28,0)</f>
        <v>0</v>
      </c>
      <c r="G28" s="147">
        <f t="shared" ref="G28:G31" si="0">IF(E28-D28&lt;0,D28,F28)</f>
        <v>0</v>
      </c>
      <c r="J28" s="20">
        <f>+ 30-31</f>
        <v>-1</v>
      </c>
      <c r="K28" s="40" t="e">
        <f>+(K27-J27)</f>
        <v>#REF!</v>
      </c>
      <c r="L28" s="40" t="e">
        <f t="shared" ref="L28:L30" si="1">+IF(K28&lt;0,K28,0)</f>
        <v>#REF!</v>
      </c>
      <c r="M28" s="147" t="e">
        <f t="shared" ref="M28:M30" si="2">IF(K28-J28&lt;0,J28,L28)</f>
        <v>#REF!</v>
      </c>
      <c r="N28" s="32"/>
      <c r="O28" s="332"/>
      <c r="Q28" s="20">
        <f>+ 30-31</f>
        <v>-1</v>
      </c>
      <c r="R28" s="40">
        <f>+(R27-Q27)</f>
        <v>30</v>
      </c>
      <c r="S28" s="148">
        <f t="shared" ref="S28:S29" si="3">+IF(R28&lt;0,R28,0)</f>
        <v>0</v>
      </c>
      <c r="T28" s="20">
        <f t="shared" ref="T28:T30" si="4">IF(R28-Q28&lt;0,Q28,S28)</f>
        <v>0</v>
      </c>
      <c r="U28" s="333"/>
      <c r="V28"/>
      <c r="W28" s="77"/>
      <c r="X28" s="35"/>
      <c r="Y28" s="29" t="s">
        <v>18</v>
      </c>
      <c r="Z28" s="20">
        <f>+ 30-31</f>
        <v>-1</v>
      </c>
      <c r="AA28" s="40">
        <f>+(AA27-Z27)</f>
        <v>30</v>
      </c>
      <c r="AB28" s="40">
        <f>+IF(AA28&lt;0,AA28,0)</f>
        <v>0</v>
      </c>
      <c r="AC28" s="147">
        <f>IF(AA28-Z28&lt;0,Z28,AB28)</f>
        <v>0</v>
      </c>
      <c r="AF28" s="20">
        <f>+ 30-31</f>
        <v>-1</v>
      </c>
      <c r="AG28" s="40" t="e">
        <f>+(AG27-AF27)</f>
        <v>#REF!</v>
      </c>
      <c r="AH28" s="40" t="e">
        <f>+IF(AG28&lt;0,AG28,0)</f>
        <v>#REF!</v>
      </c>
      <c r="AI28" s="147" t="e">
        <f t="shared" ref="AI28" si="5">IF(AG28-AF28&lt;0,AF28,AH28)</f>
        <v>#REF!</v>
      </c>
      <c r="AJ28" s="32"/>
      <c r="AK28" s="332"/>
      <c r="AM28" s="20">
        <f>+ 30-31</f>
        <v>-1</v>
      </c>
      <c r="AN28" s="40">
        <f>+(AN27-AM27)</f>
        <v>30</v>
      </c>
      <c r="AO28" s="148">
        <f t="shared" ref="AO28:AO30" si="6">+IF(AN28&lt;0,AN28,0)</f>
        <v>0</v>
      </c>
      <c r="AP28" s="20">
        <f t="shared" ref="AP28:AP30" si="7">IF(AN28-AM28&lt;0,AM28,AO28)</f>
        <v>0</v>
      </c>
      <c r="AQ28" s="333"/>
      <c r="AR28"/>
      <c r="AS28" s="77"/>
      <c r="AT28" s="35"/>
    </row>
    <row r="29" spans="1:46" s="20" customFormat="1" x14ac:dyDescent="0.35">
      <c r="A29" s="77"/>
      <c r="B29" s="35"/>
      <c r="C29" s="29" t="s">
        <v>19</v>
      </c>
      <c r="D29" s="20">
        <f>32-64</f>
        <v>-32</v>
      </c>
      <c r="E29" s="148">
        <f>+(E28-D28)</f>
        <v>31</v>
      </c>
      <c r="F29" s="40">
        <f t="shared" ref="F29" si="8">+IF(E29&lt;0,E29,0)</f>
        <v>0</v>
      </c>
      <c r="G29" s="20">
        <f t="shared" si="0"/>
        <v>0</v>
      </c>
      <c r="J29" s="20">
        <f>32-64</f>
        <v>-32</v>
      </c>
      <c r="K29" s="40" t="e">
        <f t="shared" ref="K29" si="9">+(K28-J28)</f>
        <v>#REF!</v>
      </c>
      <c r="L29" s="40" t="e">
        <f t="shared" si="1"/>
        <v>#REF!</v>
      </c>
      <c r="M29" s="20" t="e">
        <f>IF(K29-J29&lt;0,J29,L29)</f>
        <v>#REF!</v>
      </c>
      <c r="N29" s="32"/>
      <c r="O29" s="332"/>
      <c r="Q29" s="20">
        <f>32-64</f>
        <v>-32</v>
      </c>
      <c r="R29" s="40">
        <f t="shared" ref="R29" si="10">+(R28-Q28)</f>
        <v>31</v>
      </c>
      <c r="S29" s="40">
        <f t="shared" si="3"/>
        <v>0</v>
      </c>
      <c r="T29" s="20">
        <f t="shared" si="4"/>
        <v>0</v>
      </c>
      <c r="U29" s="333"/>
      <c r="V29"/>
      <c r="W29" s="77"/>
      <c r="X29" s="35"/>
      <c r="Y29" s="29" t="s">
        <v>19</v>
      </c>
      <c r="Z29" s="20">
        <f>32-64</f>
        <v>-32</v>
      </c>
      <c r="AA29" s="148">
        <f t="shared" ref="AA29:AA30" si="11">+(AA28-Z28)</f>
        <v>31</v>
      </c>
      <c r="AB29" s="40">
        <f t="shared" ref="AB29:AB30" si="12">+IF(AA29&lt;0,AA29,0)</f>
        <v>0</v>
      </c>
      <c r="AC29" s="20">
        <f t="shared" ref="AC29:AC30" si="13">IF(AA29-Z29&lt;0,Z29,AB29)</f>
        <v>0</v>
      </c>
      <c r="AF29" s="20">
        <f>32-64</f>
        <v>-32</v>
      </c>
      <c r="AG29" s="40" t="e">
        <f t="shared" ref="AG29" si="14">+(AG28-AF28)</f>
        <v>#REF!</v>
      </c>
      <c r="AH29" s="40" t="e">
        <f t="shared" ref="AH29:AH30" si="15">+IF(AG29&lt;0,AG29,0)</f>
        <v>#REF!</v>
      </c>
      <c r="AI29" s="20" t="e">
        <f>IF(AG29-AF29&lt;0,AF29,AH29)</f>
        <v>#REF!</v>
      </c>
      <c r="AJ29" s="32"/>
      <c r="AK29" s="332"/>
      <c r="AM29" s="20">
        <f>32-64</f>
        <v>-32</v>
      </c>
      <c r="AN29" s="40">
        <f t="shared" ref="AN29" si="16">+(AN28-AM28)</f>
        <v>31</v>
      </c>
      <c r="AO29" s="40">
        <f t="shared" si="6"/>
        <v>0</v>
      </c>
      <c r="AP29" s="20">
        <f t="shared" si="7"/>
        <v>0</v>
      </c>
      <c r="AQ29" s="333"/>
      <c r="AR29"/>
      <c r="AS29" s="77"/>
      <c r="AT29" s="35"/>
    </row>
    <row r="30" spans="1:46" s="20" customFormat="1" x14ac:dyDescent="0.35">
      <c r="A30" s="77"/>
      <c r="B30" s="35"/>
      <c r="C30" s="47" t="s">
        <v>22</v>
      </c>
      <c r="D30" s="20">
        <f>64-96</f>
        <v>-32</v>
      </c>
      <c r="E30" s="40">
        <f t="shared" ref="E30:E31" si="17">+(E29-D29)</f>
        <v>63</v>
      </c>
      <c r="F30" s="40">
        <f>+IF(E30&lt;0,E30,0)</f>
        <v>0</v>
      </c>
      <c r="G30" s="147">
        <f>IF(E30-D30&lt;0,D30,F30)</f>
        <v>0</v>
      </c>
      <c r="J30" s="20">
        <f>64-96</f>
        <v>-32</v>
      </c>
      <c r="K30" s="40" t="e">
        <f>+(K29-J29)</f>
        <v>#REF!</v>
      </c>
      <c r="L30" s="40" t="e">
        <f t="shared" si="1"/>
        <v>#REF!</v>
      </c>
      <c r="M30" s="147" t="e">
        <f t="shared" si="2"/>
        <v>#REF!</v>
      </c>
      <c r="N30" s="32"/>
      <c r="O30" s="332"/>
      <c r="Q30" s="20">
        <f>64-96</f>
        <v>-32</v>
      </c>
      <c r="R30" s="40">
        <f>+(R29-Q29)</f>
        <v>63</v>
      </c>
      <c r="S30" s="148">
        <f>+IF(R30&lt;0,R30,0)</f>
        <v>0</v>
      </c>
      <c r="T30" s="20">
        <f t="shared" si="4"/>
        <v>0</v>
      </c>
      <c r="U30" s="333"/>
      <c r="V30"/>
      <c r="W30" s="77"/>
      <c r="X30" s="35"/>
      <c r="Y30" s="47" t="s">
        <v>22</v>
      </c>
      <c r="Z30" s="20">
        <f>64-96</f>
        <v>-32</v>
      </c>
      <c r="AA30" s="40">
        <f t="shared" si="11"/>
        <v>63</v>
      </c>
      <c r="AB30" s="40">
        <f t="shared" si="12"/>
        <v>0</v>
      </c>
      <c r="AC30" s="147">
        <f t="shared" si="13"/>
        <v>0</v>
      </c>
      <c r="AF30" s="20">
        <f>64-96</f>
        <v>-32</v>
      </c>
      <c r="AG30" s="40" t="e">
        <f>+(AG29-AF29)</f>
        <v>#REF!</v>
      </c>
      <c r="AH30" s="40" t="e">
        <f t="shared" si="15"/>
        <v>#REF!</v>
      </c>
      <c r="AI30" s="147" t="e">
        <f t="shared" ref="AI30" si="18">IF(AG30-AF30&lt;0,AF30,AH30)</f>
        <v>#REF!</v>
      </c>
      <c r="AJ30" s="32"/>
      <c r="AK30" s="332"/>
      <c r="AM30" s="20">
        <f>64-96</f>
        <v>-32</v>
      </c>
      <c r="AN30" s="40">
        <f>+(AN29-AM29)</f>
        <v>63</v>
      </c>
      <c r="AO30" s="148">
        <f t="shared" si="6"/>
        <v>0</v>
      </c>
      <c r="AP30" s="20">
        <f t="shared" si="7"/>
        <v>0</v>
      </c>
      <c r="AQ30" s="333"/>
      <c r="AR30"/>
      <c r="AS30" s="77"/>
      <c r="AT30" s="35"/>
    </row>
    <row r="31" spans="1:46" x14ac:dyDescent="0.35">
      <c r="C31" s="117" t="s">
        <v>184</v>
      </c>
      <c r="D31" s="20">
        <f>96-101</f>
        <v>-5</v>
      </c>
      <c r="E31" s="40">
        <f t="shared" si="17"/>
        <v>95</v>
      </c>
      <c r="F31" s="40">
        <f>+IF(E31&lt;0,E31,0)</f>
        <v>0</v>
      </c>
      <c r="G31" s="147">
        <f t="shared" si="0"/>
        <v>0</v>
      </c>
      <c r="I31"/>
      <c r="K31" s="41"/>
      <c r="L31" s="41"/>
      <c r="M31" s="5"/>
      <c r="N31" s="7"/>
      <c r="Q31">
        <f>96-101</f>
        <v>-5</v>
      </c>
      <c r="R31" s="40">
        <f>+(R30-Q30)</f>
        <v>95</v>
      </c>
      <c r="S31" s="148">
        <f t="shared" ref="S31" si="19">+IF(R31&lt;0,R31,0)</f>
        <v>0</v>
      </c>
      <c r="T31" s="20">
        <f t="shared" ref="T31" si="20">IF(R31-Q31&lt;0,Q31,S31)</f>
        <v>0</v>
      </c>
      <c r="Y31" s="72" t="s">
        <v>184</v>
      </c>
      <c r="Z31">
        <f>96-101</f>
        <v>-5</v>
      </c>
      <c r="AA31" s="40">
        <f t="shared" ref="AA31" si="21">+(AA30-Z30)</f>
        <v>95</v>
      </c>
      <c r="AB31" s="40">
        <f t="shared" ref="AB31" si="22">+IF(AA31&lt;0,AA31,0)</f>
        <v>0</v>
      </c>
      <c r="AC31" s="147">
        <f t="shared" ref="AC31" si="23">IF(AA31-Z31&lt;0,Z31,AB31)</f>
        <v>0</v>
      </c>
      <c r="AD31" s="7"/>
      <c r="AE31"/>
      <c r="AG31" s="41"/>
      <c r="AH31" s="41"/>
      <c r="AI31" s="5"/>
      <c r="AJ31" s="7"/>
      <c r="AM31">
        <f>96-101</f>
        <v>-5</v>
      </c>
      <c r="AN31" s="40">
        <f>+(AN30-AM30)</f>
        <v>95</v>
      </c>
      <c r="AO31" s="148">
        <f t="shared" ref="AO31" si="24">+IF(AN31&lt;0,AN31,0)</f>
        <v>0</v>
      </c>
      <c r="AP31" s="20">
        <f t="shared" ref="AP31" si="25">IF(AN31-AM31&lt;0,AM31,AO31)</f>
        <v>0</v>
      </c>
    </row>
    <row r="32" spans="1:46" x14ac:dyDescent="0.35">
      <c r="N32" s="7"/>
      <c r="AD32" s="25"/>
      <c r="AE32" s="15"/>
      <c r="AJ32" s="7"/>
    </row>
    <row r="33" spans="1:46" x14ac:dyDescent="0.35">
      <c r="C33" t="s">
        <v>35</v>
      </c>
      <c r="G33">
        <f>+SUM(G27:G31)-(IF(D18&lt;D16,D23,D18))</f>
        <v>0</v>
      </c>
      <c r="H33" s="16"/>
      <c r="M33" t="e">
        <f>+SUM(M27:M30)-(+IF(J18&lt;J16,J23,J18+11.5))</f>
        <v>#REF!</v>
      </c>
      <c r="T33">
        <f>+SUM(T27:T31)-(IF(Q18&lt;Q16,Q23,Q18))</f>
        <v>0</v>
      </c>
      <c r="Y33" t="s">
        <v>35</v>
      </c>
      <c r="AC33">
        <f>+SUM(AC27:AC31)-(IF(Z18&lt;Z16,Z23,Z18))</f>
        <v>0</v>
      </c>
      <c r="AE33" s="15"/>
      <c r="AI33" t="e">
        <f>+SUM(AI27:AI30)-(IF(AF18&lt;AF16,AF23,AF18+11.5))</f>
        <v>#REF!</v>
      </c>
      <c r="AP33">
        <f>+SUM(AP27:AP31)-(IF(AM18&lt;AM16,AM23,AM18))</f>
        <v>0</v>
      </c>
    </row>
    <row r="34" spans="1:46" s="77" customFormat="1" x14ac:dyDescent="0.35">
      <c r="I34" s="85"/>
      <c r="O34" s="85"/>
      <c r="U34" s="86"/>
      <c r="X34" s="84"/>
      <c r="AE34" s="85"/>
      <c r="AK34" s="85"/>
      <c r="AQ34" s="86"/>
    </row>
    <row r="35" spans="1:46" s="90" customFormat="1" ht="19" thickBot="1" x14ac:dyDescent="0.5">
      <c r="B35" s="90" t="s">
        <v>339</v>
      </c>
      <c r="I35" s="93"/>
      <c r="O35" s="93"/>
      <c r="U35" s="94"/>
      <c r="X35" s="87"/>
      <c r="Y35" s="90" t="s">
        <v>339</v>
      </c>
      <c r="AE35" s="93"/>
      <c r="AK35" s="93"/>
      <c r="AQ35" s="94"/>
    </row>
    <row r="36" spans="1:46" ht="16.5" thickBot="1" x14ac:dyDescent="0.45">
      <c r="C36" s="38"/>
      <c r="G36" s="43" t="s">
        <v>41</v>
      </c>
      <c r="M36" s="43" t="s">
        <v>41</v>
      </c>
      <c r="S36" s="43"/>
      <c r="T36" t="s">
        <v>41</v>
      </c>
      <c r="AC36" s="43" t="s">
        <v>41</v>
      </c>
      <c r="AE36" s="15"/>
      <c r="AI36" s="43" t="s">
        <v>41</v>
      </c>
      <c r="AO36" s="43"/>
      <c r="AP36" t="s">
        <v>41</v>
      </c>
    </row>
    <row r="37" spans="1:46" ht="16" x14ac:dyDescent="0.4">
      <c r="C37" s="42" t="s">
        <v>21</v>
      </c>
      <c r="D37" t="s">
        <v>224</v>
      </c>
      <c r="E37" t="s">
        <v>276</v>
      </c>
      <c r="F37" t="s">
        <v>113</v>
      </c>
      <c r="G37" t="s">
        <v>277</v>
      </c>
      <c r="H37" t="s">
        <v>37</v>
      </c>
      <c r="J37" t="s">
        <v>224</v>
      </c>
      <c r="K37" t="s">
        <v>40</v>
      </c>
      <c r="L37" t="s">
        <v>44</v>
      </c>
      <c r="M37" t="s">
        <v>113</v>
      </c>
      <c r="N37" t="s">
        <v>37</v>
      </c>
      <c r="Q37" t="s">
        <v>224</v>
      </c>
      <c r="R37" t="s">
        <v>276</v>
      </c>
      <c r="S37" t="s">
        <v>113</v>
      </c>
      <c r="T37" t="s">
        <v>277</v>
      </c>
      <c r="U37" s="16" t="s">
        <v>37</v>
      </c>
      <c r="Y37" s="42" t="s">
        <v>21</v>
      </c>
      <c r="Z37" t="s">
        <v>224</v>
      </c>
      <c r="AA37" t="s">
        <v>40</v>
      </c>
      <c r="AB37" t="s">
        <v>113</v>
      </c>
      <c r="AC37" t="s">
        <v>277</v>
      </c>
      <c r="AD37" t="s">
        <v>37</v>
      </c>
      <c r="AE37" s="15"/>
      <c r="AF37" t="s">
        <v>224</v>
      </c>
      <c r="AG37" t="s">
        <v>40</v>
      </c>
      <c r="AH37" t="s">
        <v>44</v>
      </c>
      <c r="AI37" t="s">
        <v>113</v>
      </c>
      <c r="AJ37" t="s">
        <v>37</v>
      </c>
      <c r="AM37" t="s">
        <v>224</v>
      </c>
      <c r="AN37" t="s">
        <v>40</v>
      </c>
      <c r="AO37" t="s">
        <v>113</v>
      </c>
      <c r="AP37" t="s">
        <v>277</v>
      </c>
      <c r="AQ37" s="16" t="s">
        <v>37</v>
      </c>
    </row>
    <row r="38" spans="1:46" s="150" customFormat="1" ht="18.5" x14ac:dyDescent="0.45">
      <c r="A38" s="162"/>
      <c r="B38" s="161"/>
      <c r="C38" s="149" t="s">
        <v>17</v>
      </c>
      <c r="D38" s="150">
        <f>+G27*'bilag1 tabeller'!Q26</f>
        <v>0</v>
      </c>
      <c r="E38" s="150">
        <f>+(D38*100000000)/(1000*1000)</f>
        <v>0</v>
      </c>
      <c r="F38" s="150">
        <f>+E38*$D$15</f>
        <v>0</v>
      </c>
      <c r="G38" s="150">
        <f>+F38*$D$14</f>
        <v>0</v>
      </c>
      <c r="H38" s="150" t="s">
        <v>38</v>
      </c>
      <c r="J38" s="150" t="e">
        <f>+M27*'bilag1 tabeller'!Q27</f>
        <v>#REF!</v>
      </c>
      <c r="K38" s="150" t="e">
        <f>+(J38*100000000)/(1000*1000)</f>
        <v>#REF!</v>
      </c>
      <c r="L38" s="150" t="e">
        <f>+K38*$Q$15</f>
        <v>#REF!</v>
      </c>
      <c r="M38" s="150" t="e">
        <f>+L38*$J$14</f>
        <v>#REF!</v>
      </c>
      <c r="N38" s="166" t="s">
        <v>38</v>
      </c>
      <c r="O38" s="657"/>
      <c r="Q38" s="150">
        <f>+T27*'bilag1 tabeller'!Q28</f>
        <v>0</v>
      </c>
      <c r="R38" s="150">
        <f>+(Q38*100000000)/(1000*1000)</f>
        <v>0</v>
      </c>
      <c r="S38" s="150">
        <f>+R38*$Q$15</f>
        <v>0</v>
      </c>
      <c r="T38" s="150">
        <f>+S38*$Q$14</f>
        <v>0</v>
      </c>
      <c r="U38" s="658" t="s">
        <v>38</v>
      </c>
      <c r="V38" s="116"/>
      <c r="W38" s="162"/>
      <c r="X38" s="161"/>
      <c r="Y38" s="149" t="s">
        <v>17</v>
      </c>
      <c r="Z38" s="150">
        <f>+AC27*'bilag1 tabeller'!Q23</f>
        <v>0</v>
      </c>
      <c r="AA38" s="150">
        <f>+(Z38*100000000)/(1000*1000)</f>
        <v>0</v>
      </c>
      <c r="AB38" s="150">
        <f>+AA38*$Z$15</f>
        <v>0</v>
      </c>
      <c r="AC38" s="150">
        <f>+AB38*$Z$14</f>
        <v>0</v>
      </c>
      <c r="AD38" s="150" t="s">
        <v>38</v>
      </c>
      <c r="AF38" s="150" t="e">
        <f>+AI27*'bilag1 tabeller'!Q24</f>
        <v>#REF!</v>
      </c>
      <c r="AG38" s="150" t="e">
        <f>+(AF38*100000000)/(1000*1000)</f>
        <v>#REF!</v>
      </c>
      <c r="AH38" s="150" t="e">
        <f>+AG38*$AF$15</f>
        <v>#REF!</v>
      </c>
      <c r="AI38" s="150" t="e">
        <f>+AH38*$AF$14</f>
        <v>#REF!</v>
      </c>
      <c r="AJ38" s="166" t="s">
        <v>38</v>
      </c>
      <c r="AK38" s="657"/>
      <c r="AM38" s="150">
        <f>+AP27*'bilag1 tabeller'!Q25</f>
        <v>0</v>
      </c>
      <c r="AN38" s="150">
        <f>+(AM38*100000000)/(1000*1000)</f>
        <v>0</v>
      </c>
      <c r="AO38" s="150">
        <f>+AN38*$AM$15</f>
        <v>0</v>
      </c>
      <c r="AP38" s="150">
        <f>+AO38*$AM$14</f>
        <v>0</v>
      </c>
      <c r="AQ38" s="658" t="s">
        <v>38</v>
      </c>
      <c r="AR38" s="116"/>
      <c r="AS38" s="162"/>
      <c r="AT38" s="167"/>
    </row>
    <row r="39" spans="1:46" s="150" customFormat="1" ht="18.5" x14ac:dyDescent="0.45">
      <c r="A39" s="162"/>
      <c r="B39" s="161"/>
      <c r="C39" s="149" t="s">
        <v>18</v>
      </c>
      <c r="D39" s="150">
        <f>+G28*'bilag1 tabeller'!P10</f>
        <v>0</v>
      </c>
      <c r="E39" s="150">
        <f>+(D39*100000000)/(1000*1000)</f>
        <v>0</v>
      </c>
      <c r="F39" s="607">
        <f>+E39*$D$15</f>
        <v>0</v>
      </c>
      <c r="G39" s="150">
        <f t="shared" ref="G39" si="26">+F39*$D$14</f>
        <v>0</v>
      </c>
      <c r="H39" s="150" t="s">
        <v>43</v>
      </c>
      <c r="J39" s="150" t="e">
        <f>+M28*'bilag1 tabeller'!P10</f>
        <v>#REF!</v>
      </c>
      <c r="K39" s="150" t="e">
        <f t="shared" ref="K39:K41" si="27">+(J39*100000000)/(1000*1000)</f>
        <v>#REF!</v>
      </c>
      <c r="L39" s="150" t="e">
        <f>+K39*$Q$15</f>
        <v>#REF!</v>
      </c>
      <c r="M39" s="150" t="e">
        <f>+L39*$J$14</f>
        <v>#REF!</v>
      </c>
      <c r="N39" s="166" t="s">
        <v>43</v>
      </c>
      <c r="O39" s="657"/>
      <c r="Q39" s="150">
        <f>+T28*'bilag1 tabeller'!P10</f>
        <v>0</v>
      </c>
      <c r="R39" s="150">
        <f t="shared" ref="R39:R40" si="28">+(Q39*100000000)/(1000*1000)</f>
        <v>0</v>
      </c>
      <c r="S39" s="607">
        <f>+R39*$Q$15</f>
        <v>0</v>
      </c>
      <c r="T39" s="150">
        <f>+S39*$Q$14</f>
        <v>0</v>
      </c>
      <c r="U39" s="658" t="s">
        <v>43</v>
      </c>
      <c r="V39" s="116"/>
      <c r="W39" s="162"/>
      <c r="X39" s="161"/>
      <c r="Y39" s="149" t="s">
        <v>18</v>
      </c>
      <c r="Z39" s="150">
        <f>+AC28*'bilag1 tabeller'!P9</f>
        <v>0</v>
      </c>
      <c r="AA39" s="150">
        <f>+(Z39*100000000)/(1000*1000)</f>
        <v>0</v>
      </c>
      <c r="AB39" s="607">
        <f>+AA39*$Z$15</f>
        <v>0</v>
      </c>
      <c r="AC39" s="150">
        <f>+AB39*$Z$14</f>
        <v>0</v>
      </c>
      <c r="AD39" s="150" t="s">
        <v>43</v>
      </c>
      <c r="AF39" s="150" t="e">
        <f>+AI28*'bilag1 tabeller'!P9</f>
        <v>#REF!</v>
      </c>
      <c r="AG39" s="150" t="e">
        <f>+(AF39*100000000)/(1000*1000)</f>
        <v>#REF!</v>
      </c>
      <c r="AH39" s="150" t="e">
        <f>+AG39*$AF$15</f>
        <v>#REF!</v>
      </c>
      <c r="AI39" s="150" t="e">
        <f>+AH39*$AF$14</f>
        <v>#REF!</v>
      </c>
      <c r="AJ39" s="166" t="s">
        <v>43</v>
      </c>
      <c r="AK39" s="657"/>
      <c r="AM39" s="150">
        <f>+AP28*'bilag1 tabeller'!P9</f>
        <v>0</v>
      </c>
      <c r="AN39" s="150">
        <f t="shared" ref="AN39:AN41" si="29">+(AM39*100000000)/(1000*1000)</f>
        <v>0</v>
      </c>
      <c r="AO39" s="607">
        <f>+AN39*$AM$15</f>
        <v>0</v>
      </c>
      <c r="AP39" s="150">
        <f t="shared" ref="AP39:AP41" si="30">+AO39*$AM$14</f>
        <v>0</v>
      </c>
      <c r="AQ39" s="658" t="s">
        <v>43</v>
      </c>
      <c r="AR39" s="116"/>
      <c r="AS39" s="162"/>
      <c r="AT39" s="167"/>
    </row>
    <row r="40" spans="1:46" s="150" customFormat="1" ht="18.5" x14ac:dyDescent="0.45">
      <c r="A40" s="162"/>
      <c r="B40" s="161"/>
      <c r="C40" s="149" t="s">
        <v>19</v>
      </c>
      <c r="D40" s="150">
        <f>+G29*'bilag1 tabeller'!Q10</f>
        <v>0</v>
      </c>
      <c r="E40" s="150">
        <f>+(D40*100000000)/(1000*1000)</f>
        <v>0</v>
      </c>
      <c r="F40" s="607">
        <f>+E40*'bilag1 tabeller'!P36</f>
        <v>0</v>
      </c>
      <c r="G40" s="150">
        <f>+F40*$D$14</f>
        <v>0</v>
      </c>
      <c r="J40" s="150" t="e">
        <f>+M29*'bilag1 tabeller'!Q10</f>
        <v>#REF!</v>
      </c>
      <c r="K40" s="150" t="e">
        <f t="shared" si="27"/>
        <v>#REF!</v>
      </c>
      <c r="L40" s="150" t="e">
        <f>+K40*$Q$15</f>
        <v>#REF!</v>
      </c>
      <c r="M40" s="150" t="e">
        <f>+L40*$J$14</f>
        <v>#REF!</v>
      </c>
      <c r="N40" s="166"/>
      <c r="O40" s="657"/>
      <c r="Q40" s="150">
        <f>+T29*'bilag1 tabeller'!Q10</f>
        <v>0</v>
      </c>
      <c r="R40" s="150">
        <f t="shared" si="28"/>
        <v>0</v>
      </c>
      <c r="S40" s="607">
        <f>+R40*'bilag1 tabeller'!Q36</f>
        <v>0</v>
      </c>
      <c r="T40" s="150">
        <f>+S40*$Q$14</f>
        <v>0</v>
      </c>
      <c r="U40" s="658"/>
      <c r="V40" s="116"/>
      <c r="W40" s="162"/>
      <c r="X40" s="161"/>
      <c r="Y40" s="149" t="s">
        <v>19</v>
      </c>
      <c r="Z40" s="150">
        <f>+AC29*'bilag1 tabeller'!Q9</f>
        <v>0</v>
      </c>
      <c r="AA40" s="150">
        <f t="shared" ref="AA40:AA41" si="31">+(Z40*100000000)/(1000*1000)</f>
        <v>0</v>
      </c>
      <c r="AB40" s="607">
        <f>+AA40*'bilag1 tabeller'!P36</f>
        <v>0</v>
      </c>
      <c r="AC40" s="150">
        <f>+AB40*$Z$14</f>
        <v>0</v>
      </c>
      <c r="AF40" s="150" t="e">
        <f>+AI29*'bilag1 tabeller'!Q9</f>
        <v>#REF!</v>
      </c>
      <c r="AG40" s="150" t="e">
        <f t="shared" ref="AG40:AG41" si="32">+(AF40*100000000)/(1000*1000)</f>
        <v>#REF!</v>
      </c>
      <c r="AH40" s="150" t="e">
        <f>+AG40*$AF$15</f>
        <v>#REF!</v>
      </c>
      <c r="AI40" s="150" t="e">
        <f>+AH40*$AF$14</f>
        <v>#REF!</v>
      </c>
      <c r="AJ40" s="166"/>
      <c r="AK40" s="657"/>
      <c r="AM40" s="150">
        <f>+AP29*'bilag1 tabeller'!Q9</f>
        <v>0</v>
      </c>
      <c r="AN40" s="150">
        <f>+(AM40*100000000)/(1000*1000)</f>
        <v>0</v>
      </c>
      <c r="AO40" s="607">
        <f>+AN40*'bilag1 tabeller'!Q36</f>
        <v>0</v>
      </c>
      <c r="AP40" s="150">
        <f t="shared" si="30"/>
        <v>0</v>
      </c>
      <c r="AQ40" s="658"/>
      <c r="AR40" s="116"/>
      <c r="AS40" s="162"/>
      <c r="AT40" s="167"/>
    </row>
    <row r="41" spans="1:46" s="20" customFormat="1" x14ac:dyDescent="0.35">
      <c r="A41" s="77"/>
      <c r="B41" s="35"/>
      <c r="C41" s="149" t="s">
        <v>22</v>
      </c>
      <c r="D41" s="20">
        <f>+G30*'bilag1 tabeller'!R10</f>
        <v>0</v>
      </c>
      <c r="E41" s="20">
        <f>+(D41*100000000)/(1000*1000)</f>
        <v>0</v>
      </c>
      <c r="F41" s="607">
        <f>+E41*'bilag1 tabeller'!P37</f>
        <v>0</v>
      </c>
      <c r="G41" s="20">
        <f>+F41*$D$14</f>
        <v>0</v>
      </c>
      <c r="J41" s="20" t="e">
        <f>+M30*'bilag1 tabeller'!R10</f>
        <v>#REF!</v>
      </c>
      <c r="K41" s="20" t="e">
        <f t="shared" si="27"/>
        <v>#REF!</v>
      </c>
      <c r="L41" s="20" t="e">
        <f>+K41*$J$15</f>
        <v>#REF!</v>
      </c>
      <c r="M41" s="20" t="e">
        <f>+L41*$J$14</f>
        <v>#REF!</v>
      </c>
      <c r="N41" s="32"/>
      <c r="O41" s="332"/>
      <c r="Q41" s="20">
        <f>+T30*'bilag1 tabeller'!R10</f>
        <v>0</v>
      </c>
      <c r="R41" s="20">
        <f>+(Q41*100000000)/(1000*1000)</f>
        <v>0</v>
      </c>
      <c r="S41" s="607">
        <f>+R41*'bilag1 tabeller'!Q37</f>
        <v>0</v>
      </c>
      <c r="T41" s="20">
        <f>+S41*$Q$14</f>
        <v>0</v>
      </c>
      <c r="U41" s="333"/>
      <c r="V41"/>
      <c r="W41" s="77"/>
      <c r="X41" s="35"/>
      <c r="Y41" s="29" t="s">
        <v>22</v>
      </c>
      <c r="Z41" s="20">
        <f>+AC30*'bilag1 tabeller'!R9</f>
        <v>0</v>
      </c>
      <c r="AA41" s="20">
        <f t="shared" si="31"/>
        <v>0</v>
      </c>
      <c r="AB41" s="607">
        <f>+AA41*'bilag1 tabeller'!P37</f>
        <v>0</v>
      </c>
      <c r="AC41" s="20">
        <f>+AB41*$Z$14</f>
        <v>0</v>
      </c>
      <c r="AF41" s="20" t="e">
        <f>+AI30*'bilag1 tabeller'!R9</f>
        <v>#REF!</v>
      </c>
      <c r="AG41" s="20" t="e">
        <f t="shared" si="32"/>
        <v>#REF!</v>
      </c>
      <c r="AH41" s="20" t="e">
        <f>+AG41*$AF$15</f>
        <v>#REF!</v>
      </c>
      <c r="AI41" s="20" t="e">
        <f>+AH41*$AF$14</f>
        <v>#REF!</v>
      </c>
      <c r="AJ41" s="32"/>
      <c r="AK41" s="332"/>
      <c r="AM41" s="20">
        <f>+AP30*'bilag1 tabeller'!R9</f>
        <v>0</v>
      </c>
      <c r="AN41" s="20">
        <f t="shared" si="29"/>
        <v>0</v>
      </c>
      <c r="AO41" s="608">
        <f>+AN41*'bilag1 tabeller'!Q37</f>
        <v>0</v>
      </c>
      <c r="AP41" s="20">
        <f t="shared" si="30"/>
        <v>0</v>
      </c>
      <c r="AQ41" s="333"/>
      <c r="AR41"/>
      <c r="AS41" s="77"/>
      <c r="AT41" s="35"/>
    </row>
    <row r="42" spans="1:46" x14ac:dyDescent="0.35">
      <c r="C42" s="117" t="s">
        <v>184</v>
      </c>
      <c r="D42" s="20">
        <f>+G31*'bilag1 tabeller'!S10</f>
        <v>0</v>
      </c>
      <c r="E42" s="20">
        <f>+(D42*100000000)/(1000*1000)</f>
        <v>0</v>
      </c>
      <c r="F42" s="607">
        <f>+E42*'bilag1 tabeller'!P37</f>
        <v>0</v>
      </c>
      <c r="G42" s="20">
        <f>+F42*$D$14</f>
        <v>0</v>
      </c>
      <c r="I42"/>
      <c r="Q42" s="20">
        <f>+T31*'bilag1 tabeller'!S10</f>
        <v>0</v>
      </c>
      <c r="R42" s="20">
        <f>+(Q42*100000000)/(1000*1000)</f>
        <v>0</v>
      </c>
      <c r="S42" s="607">
        <f>+R42*'bilag1 tabeller'!Q37</f>
        <v>0</v>
      </c>
      <c r="T42" s="20">
        <f>+S42*$Q$14</f>
        <v>0</v>
      </c>
      <c r="Y42" s="117" t="s">
        <v>184</v>
      </c>
      <c r="Z42" s="20">
        <f>+AC31*'bilag1 tabeller'!S9</f>
        <v>0</v>
      </c>
      <c r="AA42" s="20">
        <f>+(Z42*100000000)/(1000*1000)</f>
        <v>0</v>
      </c>
      <c r="AB42" s="607">
        <f>+AA42*'bilag1 tabeller'!P37</f>
        <v>0</v>
      </c>
      <c r="AC42" s="20">
        <f>+AB42*$Z$14</f>
        <v>0</v>
      </c>
      <c r="AM42" s="20">
        <f>+AP31*'bilag1 tabeller'!S9</f>
        <v>0</v>
      </c>
      <c r="AN42" s="20">
        <f>+(AM42*100000000)/(1000*1000)</f>
        <v>0</v>
      </c>
      <c r="AO42" s="608">
        <f>+AN42*'bilag1 tabeller'!Q37</f>
        <v>0</v>
      </c>
      <c r="AP42" s="20">
        <f>+AO42*$AM$14</f>
        <v>0</v>
      </c>
    </row>
    <row r="43" spans="1:46" x14ac:dyDescent="0.35">
      <c r="B43" s="356" t="s">
        <v>279</v>
      </c>
    </row>
    <row r="44" spans="1:46" s="129" customFormat="1" ht="20.5" x14ac:dyDescent="0.55000000000000004">
      <c r="A44" s="90"/>
      <c r="B44" s="129" t="s">
        <v>120</v>
      </c>
      <c r="I44" s="130"/>
      <c r="O44" s="130"/>
      <c r="U44" s="131"/>
      <c r="W44" s="90"/>
      <c r="X44" s="129" t="s">
        <v>120</v>
      </c>
      <c r="AE44" s="132"/>
      <c r="AK44" s="130"/>
      <c r="AQ44" s="131"/>
      <c r="AS44" s="90"/>
    </row>
    <row r="45" spans="1:46" x14ac:dyDescent="0.35">
      <c r="C45" t="s">
        <v>42</v>
      </c>
      <c r="D45">
        <f>+SUM(D38:D41)</f>
        <v>0</v>
      </c>
      <c r="E45">
        <f t="shared" ref="E45:F45" si="33">+SUM(E38:E41)</f>
        <v>0</v>
      </c>
      <c r="F45">
        <f t="shared" si="33"/>
        <v>0</v>
      </c>
      <c r="G45">
        <f>+SUM(G38:G41)</f>
        <v>0</v>
      </c>
      <c r="H45" t="s">
        <v>113</v>
      </c>
      <c r="J45" t="e">
        <f>+SUM(J38:J41)</f>
        <v>#REF!</v>
      </c>
      <c r="K45" t="e">
        <f>+SUM(K38:K41)</f>
        <v>#REF!</v>
      </c>
      <c r="L45" t="e">
        <f>+SUM(L38:L41)</f>
        <v>#REF!</v>
      </c>
      <c r="M45" t="e">
        <f>+SUM(M38:M41)</f>
        <v>#REF!</v>
      </c>
      <c r="N45" t="s">
        <v>113</v>
      </c>
      <c r="Q45">
        <f>+SUM(Q38:Q41)</f>
        <v>0</v>
      </c>
      <c r="R45">
        <f>+SUM(R38:R41)</f>
        <v>0</v>
      </c>
      <c r="S45">
        <f>+SUM(S38:S41)</f>
        <v>0</v>
      </c>
      <c r="T45">
        <f t="shared" ref="T45" si="34">+SUM(T38:T41)</f>
        <v>0</v>
      </c>
      <c r="U45" s="16" t="s">
        <v>113</v>
      </c>
      <c r="Y45" t="s">
        <v>42</v>
      </c>
      <c r="Z45">
        <f>+SUM(Z38:Z41)</f>
        <v>0</v>
      </c>
      <c r="AA45">
        <f t="shared" ref="AA45:AB45" si="35">+SUM(AA38:AA41)</f>
        <v>0</v>
      </c>
      <c r="AB45">
        <f t="shared" si="35"/>
        <v>0</v>
      </c>
      <c r="AC45">
        <f>+SUM(AC38:AC41)</f>
        <v>0</v>
      </c>
      <c r="AD45" t="s">
        <v>113</v>
      </c>
      <c r="AF45" t="e">
        <f>+SUM(AF38:AF41)</f>
        <v>#REF!</v>
      </c>
      <c r="AG45" t="e">
        <f>+SUM(AG38:AG41)</f>
        <v>#REF!</v>
      </c>
      <c r="AH45" t="e">
        <f>+SUM(AH38:AH41)</f>
        <v>#REF!</v>
      </c>
      <c r="AI45" t="e">
        <f>+SUM(AI38:AI41)</f>
        <v>#REF!</v>
      </c>
      <c r="AJ45" t="s">
        <v>113</v>
      </c>
      <c r="AM45">
        <f>+SUM(AM38:AM41)</f>
        <v>0</v>
      </c>
      <c r="AN45">
        <f>+SUM(AN38:AN41)</f>
        <v>0</v>
      </c>
      <c r="AO45">
        <f>+SUM(AO38:AO41)</f>
        <v>0</v>
      </c>
      <c r="AP45">
        <f t="shared" ref="AP45" si="36">+SUM(AP38:AP41)</f>
        <v>0</v>
      </c>
      <c r="AQ45" s="16" t="s">
        <v>113</v>
      </c>
    </row>
    <row r="48" spans="1:46" s="90" customFormat="1" ht="18.5" x14ac:dyDescent="0.45">
      <c r="B48" s="90" t="s">
        <v>46</v>
      </c>
      <c r="I48" s="93"/>
      <c r="O48" s="93"/>
      <c r="U48" s="94"/>
      <c r="X48" s="90" t="s">
        <v>46</v>
      </c>
      <c r="AE48" s="91"/>
      <c r="AK48" s="93"/>
      <c r="AQ48" s="94"/>
    </row>
    <row r="51" spans="1:46" x14ac:dyDescent="0.35">
      <c r="C51" s="1" t="s">
        <v>21</v>
      </c>
      <c r="D51" t="s">
        <v>12</v>
      </c>
      <c r="E51" s="41" t="s">
        <v>34</v>
      </c>
      <c r="F51" s="41"/>
      <c r="J51" t="s">
        <v>12</v>
      </c>
      <c r="K51" s="41" t="s">
        <v>36</v>
      </c>
      <c r="L51" s="41"/>
      <c r="Q51" t="s">
        <v>12</v>
      </c>
      <c r="R51" s="41" t="s">
        <v>36</v>
      </c>
      <c r="S51" s="41"/>
      <c r="Y51" s="1" t="s">
        <v>21</v>
      </c>
      <c r="Z51" t="s">
        <v>12</v>
      </c>
      <c r="AA51" s="41" t="s">
        <v>34</v>
      </c>
      <c r="AB51" s="41"/>
      <c r="AF51" t="s">
        <v>12</v>
      </c>
      <c r="AG51" s="41" t="s">
        <v>36</v>
      </c>
      <c r="AH51" s="41"/>
      <c r="AM51" t="s">
        <v>12</v>
      </c>
      <c r="AN51" s="41" t="s">
        <v>36</v>
      </c>
      <c r="AO51" s="41"/>
    </row>
    <row r="52" spans="1:46" s="20" customFormat="1" x14ac:dyDescent="0.35">
      <c r="A52" s="77"/>
      <c r="B52" s="35"/>
      <c r="C52" s="29" t="s">
        <v>280</v>
      </c>
      <c r="D52" s="610">
        <f>0-12.5</f>
        <v>-12.5</v>
      </c>
      <c r="E52" s="611">
        <f>+IF(D52&gt;D17,D52,D17)</f>
        <v>-12.5</v>
      </c>
      <c r="F52" s="40">
        <f>+IF(E52&lt;0,E52,0)</f>
        <v>-12.5</v>
      </c>
      <c r="G52" s="20">
        <f>IF(E52-D52&lt;0,D52,F52)</f>
        <v>-12.5</v>
      </c>
      <c r="J52" s="20">
        <f>0-7.5</f>
        <v>-7.5</v>
      </c>
      <c r="K52" s="40" t="e">
        <f>+IF(J18&lt;J16,J23,J18)</f>
        <v>#REF!</v>
      </c>
      <c r="L52" s="40" t="e">
        <f>+IF(K52&lt;0,K52,0)</f>
        <v>#REF!</v>
      </c>
      <c r="M52" s="20" t="e">
        <f>IF(K52-J52&lt;0,J52,L52)</f>
        <v>#REF!</v>
      </c>
      <c r="N52" s="32"/>
      <c r="O52" s="332"/>
      <c r="Q52" s="20">
        <f>0-12.5</f>
        <v>-12.5</v>
      </c>
      <c r="R52" s="40">
        <f>+IF(Q52&gt;Q17,Q52,Q17)</f>
        <v>-12.5</v>
      </c>
      <c r="S52" s="40">
        <f>+IF(R52&lt;0,R52,0)</f>
        <v>-12.5</v>
      </c>
      <c r="T52" s="20">
        <f>IF(R52-Q52&lt;0,Q52,S52)</f>
        <v>-12.5</v>
      </c>
      <c r="U52" s="333"/>
      <c r="V52"/>
      <c r="W52" s="77"/>
      <c r="X52" s="35"/>
      <c r="Y52" s="29" t="s">
        <v>280</v>
      </c>
      <c r="Z52" s="20">
        <f>0-12.5</f>
        <v>-12.5</v>
      </c>
      <c r="AA52" s="40">
        <f>+IF(Z52&gt;Z17,Z52,Z17)</f>
        <v>-12.5</v>
      </c>
      <c r="AB52" s="40">
        <f>+IF(AA52&lt;0,AA52,0)</f>
        <v>-12.5</v>
      </c>
      <c r="AC52" s="20">
        <f>IF(AA52-Z52&lt;0,Z52,AB52)</f>
        <v>-12.5</v>
      </c>
      <c r="AF52" s="20">
        <f>0-7.5</f>
        <v>-7.5</v>
      </c>
      <c r="AG52" s="40" t="e">
        <f>+IF(AF18&lt;AF16,AF23,AF18)</f>
        <v>#REF!</v>
      </c>
      <c r="AH52" s="40" t="e">
        <f>+IF(AG52&lt;0,AG52,0)</f>
        <v>#REF!</v>
      </c>
      <c r="AI52" s="20" t="e">
        <f>IF(AG52-AF52&lt;0,AF52,AH52)</f>
        <v>#REF!</v>
      </c>
      <c r="AJ52" s="32"/>
      <c r="AK52" s="332"/>
      <c r="AM52" s="20">
        <f>0-12.5</f>
        <v>-12.5</v>
      </c>
      <c r="AN52" s="40">
        <f>+IF(AM52&gt;AM17,AM52,AM17)</f>
        <v>-12.5</v>
      </c>
      <c r="AO52" s="40">
        <f>+IF(AN52&lt;0,AN52,0)</f>
        <v>-12.5</v>
      </c>
      <c r="AP52" s="20">
        <f>IF(AN52-AM52&lt;0,AM52,AO52)</f>
        <v>-12.5</v>
      </c>
      <c r="AQ52" s="333"/>
      <c r="AR52"/>
      <c r="AS52" s="77"/>
      <c r="AT52" s="35"/>
    </row>
    <row r="53" spans="1:46" s="20" customFormat="1" x14ac:dyDescent="0.35">
      <c r="A53" s="77"/>
      <c r="B53" s="35"/>
      <c r="C53" s="29" t="s">
        <v>281</v>
      </c>
      <c r="D53" s="610">
        <f>-D10-30</f>
        <v>-17.5</v>
      </c>
      <c r="E53" s="611">
        <f>+D17-E52</f>
        <v>0</v>
      </c>
      <c r="F53" s="40">
        <f>+IF(E53&lt;0,E53,0)</f>
        <v>0</v>
      </c>
      <c r="G53" s="20">
        <f>IF(E53-D53&lt;0,D53,F53)</f>
        <v>0</v>
      </c>
      <c r="J53" s="20">
        <f>7.5-30</f>
        <v>-22.5</v>
      </c>
      <c r="K53" s="40" t="e">
        <f>+(K52-J52)</f>
        <v>#REF!</v>
      </c>
      <c r="L53" s="40" t="e">
        <f>+IF(K53&lt;0,K53,0)</f>
        <v>#REF!</v>
      </c>
      <c r="M53" s="20" t="e">
        <f>IF(K53-J53&lt;0,J53,L53)</f>
        <v>#REF!</v>
      </c>
      <c r="N53" s="32"/>
      <c r="O53" s="332"/>
      <c r="Q53" s="20">
        <f>-Q10-30</f>
        <v>-17.5</v>
      </c>
      <c r="R53" s="40">
        <f>+Q17-R52</f>
        <v>0</v>
      </c>
      <c r="S53" s="40">
        <f>+IF(R53&lt;0,R53,0)</f>
        <v>0</v>
      </c>
      <c r="T53" s="20">
        <f>IF(R53-Q53&lt;0,Q53,S53)</f>
        <v>0</v>
      </c>
      <c r="U53" s="333"/>
      <c r="V53"/>
      <c r="W53" s="77"/>
      <c r="X53" s="35"/>
      <c r="Y53" s="29" t="s">
        <v>281</v>
      </c>
      <c r="Z53" s="20">
        <f>-Z10-30</f>
        <v>-17.5</v>
      </c>
      <c r="AA53" s="40">
        <f>+Z17-AA52</f>
        <v>0</v>
      </c>
      <c r="AB53" s="40">
        <f>+IF(AA53&lt;0,AA53,0)</f>
        <v>0</v>
      </c>
      <c r="AC53" s="20">
        <f>IF(AA53-Z53&lt;0,Z53,AB53)</f>
        <v>0</v>
      </c>
      <c r="AF53" s="20">
        <f>7.5-30</f>
        <v>-22.5</v>
      </c>
      <c r="AG53" s="40" t="e">
        <f>+(AG52-AF52)</f>
        <v>#REF!</v>
      </c>
      <c r="AH53" s="40" t="e">
        <f>+IF(AG53&lt;0,AG53,0)</f>
        <v>#REF!</v>
      </c>
      <c r="AI53" s="20" t="e">
        <f>IF(AG53-AF53&lt;0,AF53,AH53)</f>
        <v>#REF!</v>
      </c>
      <c r="AJ53" s="32"/>
      <c r="AK53" s="332"/>
      <c r="AM53" s="20">
        <f>-AM10-30</f>
        <v>-17.5</v>
      </c>
      <c r="AN53" s="40">
        <f>+AM17-AN52</f>
        <v>0</v>
      </c>
      <c r="AO53" s="40">
        <f>+IF(AN53&lt;0,AN53,0)</f>
        <v>0</v>
      </c>
      <c r="AP53" s="20">
        <f>IF(AN53-AM53&lt;0,AM53,AO53)</f>
        <v>0</v>
      </c>
      <c r="AQ53" s="333"/>
      <c r="AR53"/>
      <c r="AS53" s="77"/>
      <c r="AT53" s="35"/>
    </row>
    <row r="54" spans="1:46" s="20" customFormat="1" x14ac:dyDescent="0.35">
      <c r="A54" s="77"/>
      <c r="B54" s="35"/>
      <c r="C54" s="29" t="s">
        <v>48</v>
      </c>
      <c r="D54" s="20">
        <f>30+-100</f>
        <v>-70</v>
      </c>
      <c r="E54" s="611">
        <f>+(E53-D53)</f>
        <v>17.5</v>
      </c>
      <c r="F54" s="40">
        <f>+IF(E54&lt;0,E54,0)</f>
        <v>0</v>
      </c>
      <c r="G54" s="20">
        <f>IF(E54-D54&lt;0,D54,F54)</f>
        <v>0</v>
      </c>
      <c r="J54" s="20">
        <f>+ 30-100</f>
        <v>-70</v>
      </c>
      <c r="K54" s="40" t="e">
        <f>+(K53-J53)</f>
        <v>#REF!</v>
      </c>
      <c r="L54" s="40" t="e">
        <f>+IF(K54&lt;0,K54,0)</f>
        <v>#REF!</v>
      </c>
      <c r="M54" s="20" t="e">
        <f>IF(K54-J54&lt;0,J54,L54)</f>
        <v>#REF!</v>
      </c>
      <c r="N54" s="32"/>
      <c r="O54" s="332"/>
      <c r="Q54" s="20">
        <f>30+-100</f>
        <v>-70</v>
      </c>
      <c r="R54" s="40">
        <f>+(R53-Q53)</f>
        <v>17.5</v>
      </c>
      <c r="S54" s="40">
        <f>+IF(R54&lt;0,R54,0)</f>
        <v>0</v>
      </c>
      <c r="T54" s="20">
        <f>IF(R54-Q54&lt;0,Q54,S54)</f>
        <v>0</v>
      </c>
      <c r="U54" s="333"/>
      <c r="V54"/>
      <c r="W54" s="77"/>
      <c r="X54" s="35"/>
      <c r="Y54" s="29" t="s">
        <v>48</v>
      </c>
      <c r="Z54" s="20">
        <f>30+-100</f>
        <v>-70</v>
      </c>
      <c r="AA54" s="40">
        <f>+(AA53-Z53)</f>
        <v>17.5</v>
      </c>
      <c r="AB54" s="40">
        <f>+IF(AA54&lt;0,AA54,0)</f>
        <v>0</v>
      </c>
      <c r="AC54" s="20">
        <f>IF(AA54-Z54&lt;0,Z54,AB54)</f>
        <v>0</v>
      </c>
      <c r="AF54" s="20">
        <f>+ 30-100</f>
        <v>-70</v>
      </c>
      <c r="AG54" s="40" t="e">
        <f>+(AG53-AF53)</f>
        <v>#REF!</v>
      </c>
      <c r="AH54" s="40" t="e">
        <f>+IF(AG54&lt;0,AG54,0)</f>
        <v>#REF!</v>
      </c>
      <c r="AI54" s="20" t="e">
        <f>IF(AG54-AF54&lt;0,AF54,AH54)</f>
        <v>#REF!</v>
      </c>
      <c r="AJ54" s="32"/>
      <c r="AK54" s="332"/>
      <c r="AM54" s="20">
        <f>30+-100</f>
        <v>-70</v>
      </c>
      <c r="AN54" s="40">
        <f>+(AN53-AM53)</f>
        <v>17.5</v>
      </c>
      <c r="AO54" s="40">
        <f>+IF(AN54&lt;0,AN54,0)</f>
        <v>0</v>
      </c>
      <c r="AP54" s="20">
        <f>IF(AN54-AM54&lt;0,AM54,AO54)</f>
        <v>0</v>
      </c>
      <c r="AQ54" s="333"/>
      <c r="AR54"/>
      <c r="AS54" s="77"/>
      <c r="AT54" s="35"/>
    </row>
    <row r="55" spans="1:46" x14ac:dyDescent="0.35">
      <c r="B55" s="609" t="s">
        <v>283</v>
      </c>
    </row>
    <row r="58" spans="1:46" s="41" customFormat="1" x14ac:dyDescent="0.35">
      <c r="A58" s="77"/>
      <c r="C58" s="41" t="s">
        <v>35</v>
      </c>
      <c r="G58" s="666">
        <f>+SUM(G52:G56)-(D17)</f>
        <v>0</v>
      </c>
      <c r="I58" s="133"/>
      <c r="M58" s="41" t="e">
        <f>+SUM(M52:M56)-(IF(J18&lt;J16,J23,J18))</f>
        <v>#REF!</v>
      </c>
      <c r="O58" s="133"/>
      <c r="T58" s="41">
        <f>+SUM(T52:T56)-(Q17)</f>
        <v>0</v>
      </c>
      <c r="U58" s="134"/>
      <c r="W58" s="77"/>
      <c r="Y58" s="41" t="s">
        <v>35</v>
      </c>
      <c r="AC58" s="666">
        <f>+SUM(AC52:AC56)-Z17</f>
        <v>0</v>
      </c>
      <c r="AE58" s="135"/>
      <c r="AI58" s="41" t="e">
        <f>+SUM(AI52:AI56)-(IF(AF18&lt;AF16,AF23,AF18))</f>
        <v>#REF!</v>
      </c>
      <c r="AK58" s="133"/>
      <c r="AP58" s="41">
        <f>+SUM(AP52:AP56)-AM17</f>
        <v>0</v>
      </c>
      <c r="AQ58" s="134"/>
      <c r="AS58" s="77"/>
    </row>
    <row r="60" spans="1:46" s="82" customFormat="1" ht="21" x14ac:dyDescent="0.5">
      <c r="B60" s="82" t="s">
        <v>49</v>
      </c>
      <c r="I60" s="126"/>
      <c r="O60" s="126"/>
      <c r="U60" s="127"/>
      <c r="X60" s="82" t="s">
        <v>49</v>
      </c>
      <c r="AE60" s="83"/>
      <c r="AK60" s="126"/>
      <c r="AQ60" s="127"/>
    </row>
    <row r="61" spans="1:46" x14ac:dyDescent="0.35">
      <c r="G61" t="s">
        <v>50</v>
      </c>
      <c r="M61" t="s">
        <v>50</v>
      </c>
      <c r="T61" t="s">
        <v>50</v>
      </c>
      <c r="AC61" t="s">
        <v>50</v>
      </c>
      <c r="AI61" t="s">
        <v>50</v>
      </c>
      <c r="AP61" t="s">
        <v>50</v>
      </c>
    </row>
    <row r="62" spans="1:46" x14ac:dyDescent="0.35">
      <c r="C62" s="1" t="s">
        <v>21</v>
      </c>
      <c r="D62" t="s">
        <v>224</v>
      </c>
      <c r="E62" t="s">
        <v>40</v>
      </c>
      <c r="F62" t="s">
        <v>44</v>
      </c>
      <c r="G62" t="s">
        <v>282</v>
      </c>
      <c r="J62" t="s">
        <v>224</v>
      </c>
      <c r="K62" t="s">
        <v>40</v>
      </c>
      <c r="L62" t="s">
        <v>44</v>
      </c>
      <c r="M62" t="s">
        <v>113</v>
      </c>
      <c r="Q62" t="s">
        <v>224</v>
      </c>
      <c r="R62" t="s">
        <v>40</v>
      </c>
      <c r="S62" t="s">
        <v>44</v>
      </c>
      <c r="T62" t="s">
        <v>113</v>
      </c>
      <c r="Y62" s="1" t="s">
        <v>21</v>
      </c>
      <c r="Z62" t="s">
        <v>224</v>
      </c>
      <c r="AA62" t="s">
        <v>40</v>
      </c>
      <c r="AB62" t="s">
        <v>44</v>
      </c>
      <c r="AC62" t="s">
        <v>113</v>
      </c>
      <c r="AF62" t="s">
        <v>224</v>
      </c>
      <c r="AG62" t="s">
        <v>40</v>
      </c>
      <c r="AH62" t="s">
        <v>44</v>
      </c>
      <c r="AI62" t="s">
        <v>113</v>
      </c>
      <c r="AM62" t="s">
        <v>224</v>
      </c>
      <c r="AN62" t="s">
        <v>40</v>
      </c>
      <c r="AO62" t="s">
        <v>44</v>
      </c>
      <c r="AP62" t="s">
        <v>113</v>
      </c>
    </row>
    <row r="63" spans="1:46" s="20" customFormat="1" x14ac:dyDescent="0.35">
      <c r="A63" s="77"/>
      <c r="B63" s="35"/>
      <c r="C63" s="29" t="s">
        <v>280</v>
      </c>
      <c r="D63" s="20">
        <f>+G52*'bilag1 tabeller'!Q26</f>
        <v>-6</v>
      </c>
      <c r="E63" s="20">
        <f>+(D63*100000000)/(1000*1000)</f>
        <v>-600</v>
      </c>
      <c r="F63" s="20">
        <f>+E63*D15</f>
        <v>0</v>
      </c>
      <c r="G63" s="20">
        <f>+F63*$D$14</f>
        <v>0</v>
      </c>
      <c r="J63" s="20" t="e">
        <f>+M52*'bilag1 tabeller'!Q27</f>
        <v>#REF!</v>
      </c>
      <c r="K63" s="20" t="e">
        <f>+(J63*100000000)/(1000*1000)</f>
        <v>#REF!</v>
      </c>
      <c r="L63" s="20" t="e">
        <f>+K63*J15</f>
        <v>#REF!</v>
      </c>
      <c r="M63" s="20" t="e">
        <f>+L63*$J$14</f>
        <v>#REF!</v>
      </c>
      <c r="N63" s="32"/>
      <c r="O63" s="332"/>
      <c r="Q63" s="20">
        <f>+T52*'bilag1 tabeller'!Q28</f>
        <v>-3.5000000000000004</v>
      </c>
      <c r="R63" s="20">
        <f>+(Q63*100000000)/(1000*1000)</f>
        <v>-350.00000000000006</v>
      </c>
      <c r="S63" s="20">
        <f>+R63*$Q$15</f>
        <v>0</v>
      </c>
      <c r="T63" s="20">
        <f>+S63*$Q$14</f>
        <v>0</v>
      </c>
      <c r="U63" s="333"/>
      <c r="V63"/>
      <c r="W63" s="77"/>
      <c r="X63" s="35"/>
      <c r="Y63" s="29" t="s">
        <v>280</v>
      </c>
      <c r="Z63" s="20">
        <f>+AC52*'bilag1 tabeller'!$Q$23</f>
        <v>-10.375</v>
      </c>
      <c r="AA63" s="20">
        <f>+(Z63*100000000)/(1000*1000)</f>
        <v>-1037.5</v>
      </c>
      <c r="AB63" s="20">
        <f>+AA63*$Z$15</f>
        <v>0</v>
      </c>
      <c r="AC63" s="20">
        <f>+AB63*$Z$14</f>
        <v>0</v>
      </c>
      <c r="AF63" s="20" t="e">
        <f>+AI52*'bilag1 tabeller'!Q24</f>
        <v>#REF!</v>
      </c>
      <c r="AG63" s="20" t="e">
        <f>+(AF63*100000000)/(1000*1000)</f>
        <v>#REF!</v>
      </c>
      <c r="AH63" s="20" t="e">
        <f>+AG63*AF15</f>
        <v>#REF!</v>
      </c>
      <c r="AI63" s="20" t="e">
        <f>+AH63*$AF$14</f>
        <v>#REF!</v>
      </c>
      <c r="AJ63" s="32"/>
      <c r="AK63" s="332"/>
      <c r="AM63" s="20">
        <f>+AP52*'bilag1 tabeller'!Q25</f>
        <v>-7.5</v>
      </c>
      <c r="AN63" s="20">
        <f>+(AM63*100000000)/(1000*1000)</f>
        <v>-750</v>
      </c>
      <c r="AO63" s="20">
        <f>+AN63*AM15</f>
        <v>0</v>
      </c>
      <c r="AP63" s="20">
        <f>+AO63*$AM$14</f>
        <v>0</v>
      </c>
      <c r="AQ63" s="333"/>
      <c r="AR63"/>
      <c r="AS63" s="77"/>
      <c r="AT63" s="35"/>
    </row>
    <row r="64" spans="1:46" s="20" customFormat="1" x14ac:dyDescent="0.35">
      <c r="A64" s="77"/>
      <c r="B64" s="35"/>
      <c r="C64" s="29" t="s">
        <v>281</v>
      </c>
      <c r="D64" s="20">
        <f>+G53*'bilag1 tabeller'!Q26</f>
        <v>0</v>
      </c>
      <c r="E64" s="20">
        <f>+(D64*100000000)/(1000*1000)</f>
        <v>0</v>
      </c>
      <c r="F64" s="20">
        <f>+E64*D15</f>
        <v>0</v>
      </c>
      <c r="G64" s="20">
        <f>+F64*$D$14</f>
        <v>0</v>
      </c>
      <c r="L64" s="20" t="e">
        <f>+M53*Lister!E4</f>
        <v>#REF!</v>
      </c>
      <c r="M64" s="20" t="e">
        <f>+L64*$J$14</f>
        <v>#REF!</v>
      </c>
      <c r="N64" s="32"/>
      <c r="O64" s="332"/>
      <c r="Q64" s="20">
        <f>+T53*'bilag1 tabeller'!Q28</f>
        <v>0</v>
      </c>
      <c r="R64" s="20">
        <f>+(Q64*100000000)/(1000*1000)</f>
        <v>0</v>
      </c>
      <c r="S64" s="20">
        <f>+R64*$Q$15</f>
        <v>0</v>
      </c>
      <c r="T64" s="20">
        <f>+S64*$Q$14</f>
        <v>0</v>
      </c>
      <c r="U64" s="333"/>
      <c r="V64"/>
      <c r="W64" s="77"/>
      <c r="X64" s="35"/>
      <c r="Y64" s="29" t="s">
        <v>281</v>
      </c>
      <c r="Z64" s="20">
        <f>+AC53*'bilag1 tabeller'!$Q$23</f>
        <v>0</v>
      </c>
      <c r="AA64" s="20">
        <f>+(Z64*100000000)/(1000*1000)</f>
        <v>0</v>
      </c>
      <c r="AB64" s="20">
        <f>+AA64*$Z$15</f>
        <v>0</v>
      </c>
      <c r="AC64" s="20">
        <f>+AB64*$Z$14</f>
        <v>0</v>
      </c>
      <c r="AH64" s="20" t="e">
        <f>+AI53*Lister!E4</f>
        <v>#REF!</v>
      </c>
      <c r="AI64" s="20" t="e">
        <f t="shared" ref="AI64:AI65" si="37">+AH64*$AF$14</f>
        <v>#REF!</v>
      </c>
      <c r="AJ64" s="32"/>
      <c r="AK64" s="332"/>
      <c r="AM64" s="20">
        <f>+AP53*'bilag1 tabeller'!$Q$25</f>
        <v>0</v>
      </c>
      <c r="AN64" s="20">
        <f>+(AM64*100000000)/(1000*1000)</f>
        <v>0</v>
      </c>
      <c r="AO64" s="20">
        <f>+AN64*$AM$15</f>
        <v>0</v>
      </c>
      <c r="AP64" s="20">
        <f>+AO64*$Z$14</f>
        <v>0</v>
      </c>
      <c r="AQ64" s="333"/>
      <c r="AR64"/>
      <c r="AS64" s="77"/>
      <c r="AT64" s="35"/>
    </row>
    <row r="65" spans="1:46" s="20" customFormat="1" x14ac:dyDescent="0.35">
      <c r="A65" s="77"/>
      <c r="B65" s="35"/>
      <c r="C65" s="29" t="s">
        <v>48</v>
      </c>
      <c r="F65" s="20">
        <f>+G54*Lister!E5</f>
        <v>0</v>
      </c>
      <c r="G65" s="20">
        <f>+F65*$D$14</f>
        <v>0</v>
      </c>
      <c r="L65" s="20" t="e">
        <f>+M54*Lister!E5</f>
        <v>#REF!</v>
      </c>
      <c r="M65" s="20" t="e">
        <f>+L65*$J$14</f>
        <v>#REF!</v>
      </c>
      <c r="N65" s="32"/>
      <c r="O65" s="332"/>
      <c r="S65" s="20">
        <f>+T54*Lister!E5</f>
        <v>0</v>
      </c>
      <c r="T65" s="20">
        <f>+S65*$Q$14</f>
        <v>0</v>
      </c>
      <c r="U65" s="333"/>
      <c r="V65"/>
      <c r="W65" s="77"/>
      <c r="X65" s="35"/>
      <c r="Y65" s="29" t="s">
        <v>48</v>
      </c>
      <c r="AB65" s="20">
        <f>+AC54*Lister!$E$5</f>
        <v>0</v>
      </c>
      <c r="AC65" s="20">
        <f>+AB65*$Z$14</f>
        <v>0</v>
      </c>
      <c r="AH65" s="20" t="e">
        <f>+AI54*Lister!E5</f>
        <v>#REF!</v>
      </c>
      <c r="AI65" s="20" t="e">
        <f t="shared" si="37"/>
        <v>#REF!</v>
      </c>
      <c r="AJ65" s="32"/>
      <c r="AK65" s="332"/>
      <c r="AO65" s="20">
        <f>+AP54*Lister!$E$5</f>
        <v>0</v>
      </c>
      <c r="AP65" s="20">
        <f>+AO65*$AM$14</f>
        <v>0</v>
      </c>
      <c r="AQ65" s="333"/>
      <c r="AR65"/>
      <c r="AS65" s="77"/>
      <c r="AT65" s="35"/>
    </row>
    <row r="66" spans="1:46" x14ac:dyDescent="0.35">
      <c r="B66" s="356" t="s">
        <v>318</v>
      </c>
    </row>
    <row r="68" spans="1:46" s="136" customFormat="1" ht="24" x14ac:dyDescent="0.65">
      <c r="A68" s="84"/>
      <c r="B68" s="136" t="s">
        <v>121</v>
      </c>
      <c r="I68" s="137"/>
      <c r="O68" s="137"/>
      <c r="U68" s="138"/>
      <c r="W68" s="84"/>
      <c r="X68" s="136" t="s">
        <v>121</v>
      </c>
      <c r="AE68" s="139"/>
      <c r="AK68" s="137"/>
      <c r="AQ68" s="138"/>
      <c r="AS68" s="84"/>
    </row>
    <row r="69" spans="1:46" x14ac:dyDescent="0.35">
      <c r="C69" t="s">
        <v>42</v>
      </c>
      <c r="F69">
        <f>+SUM(F63:F66)</f>
        <v>0</v>
      </c>
      <c r="G69">
        <f>+SUM(G63:G66)</f>
        <v>0</v>
      </c>
      <c r="H69" t="s">
        <v>113</v>
      </c>
      <c r="L69" t="e">
        <f>+SUM(L63:L66)</f>
        <v>#REF!</v>
      </c>
      <c r="M69" t="e">
        <f>+SUM(M63:M66)</f>
        <v>#REF!</v>
      </c>
      <c r="N69" t="s">
        <v>113</v>
      </c>
      <c r="S69">
        <f>+SUM(S63:S66)</f>
        <v>0</v>
      </c>
      <c r="T69">
        <f>+SUM(T63:T66)</f>
        <v>0</v>
      </c>
      <c r="U69" s="16" t="s">
        <v>113</v>
      </c>
      <c r="Y69" t="s">
        <v>42</v>
      </c>
      <c r="AB69">
        <f>+SUM(AB63:AB66)</f>
        <v>0</v>
      </c>
      <c r="AC69">
        <f>+SUM(AC63:AC66)</f>
        <v>0</v>
      </c>
      <c r="AD69" t="s">
        <v>113</v>
      </c>
      <c r="AH69" t="e">
        <f>+SUM(AH63:AH66)</f>
        <v>#REF!</v>
      </c>
      <c r="AI69" t="e">
        <f>+SUM(AI63:AI66)</f>
        <v>#REF!</v>
      </c>
      <c r="AJ69" t="s">
        <v>113</v>
      </c>
      <c r="AO69">
        <f>+SUM(AO63:AO66)</f>
        <v>0</v>
      </c>
      <c r="AP69">
        <f>+SUM(AP63:AP66)</f>
        <v>0</v>
      </c>
      <c r="AQ69" s="16" t="s">
        <v>113</v>
      </c>
    </row>
    <row r="71" spans="1:46" s="140" customFormat="1" ht="20.5" x14ac:dyDescent="0.55000000000000004">
      <c r="A71" s="77"/>
      <c r="B71" s="129" t="s">
        <v>122</v>
      </c>
      <c r="I71" s="141"/>
      <c r="O71" s="141"/>
      <c r="U71" s="142"/>
      <c r="W71" s="77"/>
      <c r="X71" s="129" t="s">
        <v>122</v>
      </c>
      <c r="AE71" s="143"/>
      <c r="AK71" s="141"/>
      <c r="AQ71" s="142"/>
      <c r="AS71" s="77"/>
    </row>
    <row r="72" spans="1:46" s="116" customFormat="1" x14ac:dyDescent="0.35">
      <c r="A72" s="162"/>
      <c r="C72" s="116" t="s">
        <v>42</v>
      </c>
      <c r="G72" s="116">
        <f>+G45-G69</f>
        <v>0</v>
      </c>
      <c r="H72" s="116" t="s">
        <v>113</v>
      </c>
      <c r="I72" s="120"/>
      <c r="M72" s="116" t="e">
        <f>+M45-M69</f>
        <v>#REF!</v>
      </c>
      <c r="N72" s="116" t="s">
        <v>113</v>
      </c>
      <c r="O72" s="120"/>
      <c r="T72" s="116">
        <f>+T45-T69</f>
        <v>0</v>
      </c>
      <c r="U72" s="119" t="s">
        <v>113</v>
      </c>
      <c r="W72" s="162"/>
      <c r="Y72" s="116" t="s">
        <v>42</v>
      </c>
      <c r="AC72" s="116">
        <f>+AC45-AC69</f>
        <v>0</v>
      </c>
      <c r="AD72" s="116" t="s">
        <v>113</v>
      </c>
      <c r="AE72" s="118"/>
      <c r="AI72" s="116" t="e">
        <f>+AI45-AI69</f>
        <v>#REF!</v>
      </c>
      <c r="AJ72" s="116" t="s">
        <v>113</v>
      </c>
      <c r="AK72" s="120"/>
      <c r="AP72" s="116">
        <f>+AP45-AP69</f>
        <v>0</v>
      </c>
      <c r="AQ72" s="119" t="s">
        <v>113</v>
      </c>
      <c r="AS72" s="162"/>
    </row>
    <row r="74" spans="1:46" s="82" customFormat="1" ht="21" x14ac:dyDescent="0.5">
      <c r="B74" s="82" t="s">
        <v>123</v>
      </c>
      <c r="I74" s="126"/>
      <c r="O74" s="126"/>
      <c r="U74" s="127"/>
      <c r="AE74" s="83"/>
      <c r="AK74" s="126"/>
      <c r="AQ74" s="127"/>
    </row>
    <row r="75" spans="1:46" s="152" customFormat="1" ht="21" x14ac:dyDescent="0.5">
      <c r="A75" s="82"/>
      <c r="I75" s="153"/>
      <c r="O75" s="153"/>
      <c r="U75" s="154"/>
      <c r="W75" s="82"/>
      <c r="AE75" s="155"/>
      <c r="AK75" s="153"/>
      <c r="AQ75" s="154"/>
      <c r="AS75" s="82"/>
    </row>
    <row r="76" spans="1:46" s="73" customFormat="1" ht="17" x14ac:dyDescent="0.45">
      <c r="A76" s="164"/>
      <c r="B76" s="73" t="s">
        <v>45</v>
      </c>
      <c r="G76" s="73">
        <f>+G45*Lister!$E$9</f>
        <v>0</v>
      </c>
      <c r="I76" s="144"/>
      <c r="M76" s="73" t="e">
        <f>+M45*Lister!$E$9</f>
        <v>#REF!</v>
      </c>
      <c r="O76" s="144"/>
      <c r="T76" s="73">
        <f>+T45*Lister!$E$9</f>
        <v>0</v>
      </c>
      <c r="U76" s="145"/>
      <c r="W76" s="164"/>
      <c r="X76" s="73" t="s">
        <v>45</v>
      </c>
      <c r="AC76" s="73">
        <f>+AC45*Lister!$E$9</f>
        <v>0</v>
      </c>
      <c r="AE76" s="146"/>
      <c r="AI76" s="73" t="e">
        <f>+AI45*Lister!$E$9</f>
        <v>#REF!</v>
      </c>
      <c r="AK76" s="144"/>
      <c r="AP76" s="73">
        <f>+AP45*Lister!$E$9</f>
        <v>0</v>
      </c>
      <c r="AQ76" s="145"/>
      <c r="AS76" s="164"/>
    </row>
    <row r="77" spans="1:46" s="73" customFormat="1" ht="17" x14ac:dyDescent="0.45">
      <c r="A77" s="164"/>
      <c r="B77" s="73" t="s">
        <v>51</v>
      </c>
      <c r="G77" s="73">
        <f>+G69*Lister!$E$9</f>
        <v>0</v>
      </c>
      <c r="I77" s="144"/>
      <c r="M77" s="73" t="e">
        <f>+M69*Lister!$E$9</f>
        <v>#REF!</v>
      </c>
      <c r="O77" s="144"/>
      <c r="T77" s="73">
        <f>+T69*Lister!$E$9</f>
        <v>0</v>
      </c>
      <c r="U77" s="145"/>
      <c r="W77" s="164"/>
      <c r="X77" s="73" t="s">
        <v>51</v>
      </c>
      <c r="AC77" s="73">
        <f>+AC69*Lister!$E$9</f>
        <v>0</v>
      </c>
      <c r="AE77" s="146"/>
      <c r="AI77" s="73" t="e">
        <f>+AI69*Lister!$E$9</f>
        <v>#REF!</v>
      </c>
      <c r="AK77" s="144"/>
      <c r="AP77" s="73">
        <f>+AP69*Lister!$E$9</f>
        <v>0</v>
      </c>
      <c r="AQ77" s="145"/>
      <c r="AS77" s="164"/>
    </row>
    <row r="78" spans="1:46" s="73" customFormat="1" ht="16" x14ac:dyDescent="0.4">
      <c r="A78" s="164"/>
      <c r="I78" s="144"/>
      <c r="O78" s="144"/>
      <c r="U78" s="145"/>
      <c r="W78" s="164"/>
      <c r="AE78" s="146"/>
      <c r="AK78" s="144"/>
      <c r="AQ78" s="145"/>
      <c r="AS78" s="164"/>
    </row>
    <row r="79" spans="1:46" s="156" customFormat="1" ht="17.5" thickBot="1" x14ac:dyDescent="0.5">
      <c r="A79" s="165"/>
      <c r="B79" s="156" t="s">
        <v>52</v>
      </c>
      <c r="G79" s="179">
        <f>+IF((G76-G77)&gt;0,0,G76-G77)</f>
        <v>0</v>
      </c>
      <c r="H79" s="156" t="s">
        <v>111</v>
      </c>
      <c r="I79" s="157"/>
      <c r="M79" s="179" t="e">
        <f>+M76-M77</f>
        <v>#REF!</v>
      </c>
      <c r="N79" s="156" t="s">
        <v>111</v>
      </c>
      <c r="O79" s="157"/>
      <c r="T79" s="180">
        <f>IF((T76-T77)&gt;0,0,T76-T77)</f>
        <v>0</v>
      </c>
      <c r="U79" s="158" t="s">
        <v>111</v>
      </c>
      <c r="V79" s="42"/>
      <c r="W79" s="165"/>
      <c r="X79" s="156" t="s">
        <v>52</v>
      </c>
      <c r="AC79" s="179">
        <f>+IF((+AC76-AC77)&gt;0,0,AC76-AC77)</f>
        <v>0</v>
      </c>
      <c r="AD79" s="156" t="s">
        <v>111</v>
      </c>
      <c r="AE79" s="159"/>
      <c r="AI79" s="179" t="e">
        <f>+AI76-AI77</f>
        <v>#REF!</v>
      </c>
      <c r="AJ79" s="156" t="s">
        <v>111</v>
      </c>
      <c r="AK79" s="157"/>
      <c r="AP79" s="179">
        <f>IF((AP76-AP77)&gt;0,0,AP76-AP77)</f>
        <v>0</v>
      </c>
      <c r="AQ79" s="158" t="s">
        <v>111</v>
      </c>
      <c r="AR79" s="42"/>
      <c r="AS79" s="165"/>
    </row>
    <row r="80" spans="1:46" ht="15.5" thickTop="1" thickBot="1" x14ac:dyDescent="0.4"/>
    <row r="81" spans="1:45" s="13" customFormat="1" ht="16" x14ac:dyDescent="0.4">
      <c r="A81" s="458"/>
      <c r="B81" s="463" t="s">
        <v>227</v>
      </c>
      <c r="I81" s="12"/>
      <c r="O81" s="12"/>
      <c r="U81" s="14"/>
      <c r="W81" s="459"/>
      <c r="X81" s="463" t="s">
        <v>227</v>
      </c>
      <c r="AE81" s="460"/>
      <c r="AK81" s="12"/>
      <c r="AQ81" s="14"/>
      <c r="AS81" s="459"/>
    </row>
    <row r="82" spans="1:45" s="18" customFormat="1" ht="17.5" thickBot="1" x14ac:dyDescent="0.5">
      <c r="A82" s="114"/>
      <c r="B82" s="461" t="s">
        <v>52</v>
      </c>
      <c r="G82" s="18">
        <f>+IFERROR('5. Projektperiode_beregninger '!G42*'5. Projektperiode_beregninger '!G30*-1,0)</f>
        <v>0</v>
      </c>
      <c r="H82" s="156" t="s">
        <v>111</v>
      </c>
      <c r="I82" s="17"/>
      <c r="O82" s="17"/>
      <c r="T82" s="18">
        <f>+IFERROR(('5. Projektperiode_beregninger '!S42*'5. Projektperiode_beregninger '!S30*-1),0)</f>
        <v>0</v>
      </c>
      <c r="U82" s="158" t="s">
        <v>111</v>
      </c>
      <c r="W82" s="462"/>
      <c r="X82" s="461" t="s">
        <v>52</v>
      </c>
      <c r="AC82" s="18" cm="1">
        <f t="array" ref="AC82">+IFERROR(('5. Projektperiode_beregninger '!AB42*'5. Projektperiode_beregninger '!AB30*-1),o)</f>
        <v>0</v>
      </c>
      <c r="AD82" s="156" t="s">
        <v>111</v>
      </c>
      <c r="AE82" s="109"/>
      <c r="AK82" s="17"/>
      <c r="AP82" s="18">
        <f>+IFERROR(('5. Projektperiode_beregninger '!AN42*'5. Projektperiode_beregninger '!AN30*-1),0)</f>
        <v>0</v>
      </c>
      <c r="AQ82" s="158" t="s">
        <v>111</v>
      </c>
      <c r="AS82" s="462"/>
    </row>
    <row r="83" spans="1:45" ht="16" x14ac:dyDescent="0.4">
      <c r="B83" s="559" t="s">
        <v>267</v>
      </c>
    </row>
    <row r="84" spans="1:45" ht="16" x14ac:dyDescent="0.4">
      <c r="B84" s="559" t="s">
        <v>268</v>
      </c>
    </row>
  </sheetData>
  <mergeCells count="3">
    <mergeCell ref="B2:AQ2"/>
    <mergeCell ref="B3:U3"/>
    <mergeCell ref="X3:AQ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5A38-9538-4792-8C0F-E162DC6DBF32}">
  <sheetPr>
    <tabColor rgb="FF996633"/>
  </sheetPr>
  <dimension ref="A1:XET43"/>
  <sheetViews>
    <sheetView topLeftCell="A16" zoomScaleNormal="100" workbookViewId="0">
      <selection activeCell="R29" sqref="R29"/>
    </sheetView>
  </sheetViews>
  <sheetFormatPr defaultRowHeight="14.5" x14ac:dyDescent="0.35"/>
  <cols>
    <col min="1" max="1" width="8.7265625" style="77"/>
    <col min="2" max="2" width="6.453125" style="77" customWidth="1"/>
    <col min="3" max="3" width="26.81640625" customWidth="1"/>
    <col min="4" max="4" width="7.54296875" customWidth="1"/>
    <col min="5" max="5" width="16.1796875" customWidth="1"/>
    <col min="6" max="6" width="8.7265625" customWidth="1"/>
    <col min="7" max="7" width="11" customWidth="1"/>
    <col min="8" max="8" width="8.7265625" customWidth="1"/>
    <col min="9" max="9" width="0" style="15" hidden="1" customWidth="1"/>
    <col min="10" max="12" width="0" hidden="1" customWidth="1"/>
    <col min="13" max="13" width="15.54296875" hidden="1" customWidth="1"/>
    <col min="14" max="14" width="0" hidden="1" customWidth="1"/>
    <col min="15" max="15" width="8.7265625" style="15"/>
    <col min="20" max="20" width="8.7265625" customWidth="1"/>
    <col min="21" max="21" width="8.7265625" style="16" customWidth="1"/>
    <col min="22" max="22" width="8.7265625" style="77"/>
    <col min="23" max="23" width="6.1796875" style="77" customWidth="1"/>
    <col min="24" max="24" width="25.7265625" customWidth="1"/>
    <col min="30" max="30" width="0" style="22" hidden="1" customWidth="1"/>
    <col min="31" max="33" width="0" hidden="1" customWidth="1"/>
    <col min="34" max="34" width="12.1796875" hidden="1" customWidth="1"/>
    <col min="35" max="35" width="0" hidden="1" customWidth="1"/>
    <col min="36" max="36" width="8.7265625" style="15"/>
    <col min="42" max="42" width="8.7265625" style="16"/>
    <col min="43" max="43" width="8.7265625" style="77"/>
  </cols>
  <sheetData>
    <row r="1" spans="1:1023 1037:2047 2052:3060 3074:4089 4103:5118 5132:6142 6147:7155 7169:8184 8198:9213 9227:10237 10242:11264 11266:12279 12293:13308 13322:14332 14337:15359 15361:16374" s="79" customFormat="1" ht="21" x14ac:dyDescent="0.5">
      <c r="A1" s="78" t="s">
        <v>117</v>
      </c>
      <c r="I1" s="80"/>
      <c r="O1" s="224"/>
      <c r="P1" s="225"/>
      <c r="Q1" s="225"/>
      <c r="R1" s="225"/>
      <c r="S1" s="225"/>
      <c r="T1" s="225"/>
      <c r="U1" s="226"/>
      <c r="AD1" s="80"/>
      <c r="AJ1" s="224"/>
      <c r="AK1" s="225"/>
      <c r="AL1" s="225"/>
      <c r="AM1" s="225"/>
      <c r="AN1" s="225"/>
      <c r="AO1" s="225"/>
      <c r="AP1" s="226"/>
      <c r="AX1" s="80"/>
      <c r="AZ1" s="81"/>
      <c r="BE1" s="80"/>
      <c r="BS1" s="80"/>
      <c r="BU1" s="81"/>
      <c r="BZ1" s="80"/>
      <c r="CN1" s="80"/>
      <c r="CP1" s="81"/>
      <c r="CU1" s="80"/>
      <c r="DI1" s="80"/>
      <c r="DK1" s="81"/>
      <c r="DP1" s="80"/>
      <c r="ED1" s="80"/>
      <c r="EF1" s="81"/>
      <c r="EK1" s="80"/>
      <c r="EY1" s="80"/>
      <c r="FA1" s="81"/>
      <c r="FF1" s="80"/>
      <c r="FT1" s="80"/>
      <c r="FV1" s="81"/>
      <c r="GA1" s="80"/>
      <c r="GO1" s="80"/>
      <c r="GQ1" s="81"/>
      <c r="GV1" s="80"/>
      <c r="HJ1" s="80"/>
      <c r="HL1" s="81"/>
      <c r="HQ1" s="80"/>
      <c r="IE1" s="80"/>
      <c r="IG1" s="81"/>
      <c r="IL1" s="80"/>
      <c r="IZ1" s="80"/>
      <c r="JB1" s="81"/>
      <c r="JG1" s="80"/>
      <c r="JU1" s="80"/>
      <c r="JW1" s="81"/>
      <c r="KB1" s="80"/>
      <c r="KP1" s="80"/>
      <c r="KR1" s="81"/>
      <c r="KW1" s="80"/>
      <c r="LK1" s="80"/>
      <c r="LM1" s="81"/>
      <c r="LR1" s="80"/>
      <c r="MF1" s="80"/>
      <c r="MH1" s="81"/>
      <c r="MM1" s="80"/>
      <c r="NA1" s="80"/>
      <c r="NC1" s="81"/>
      <c r="NH1" s="80"/>
      <c r="NV1" s="80"/>
      <c r="NX1" s="81"/>
      <c r="OC1" s="80"/>
      <c r="OQ1" s="80"/>
      <c r="OS1" s="81"/>
      <c r="OX1" s="80"/>
      <c r="PL1" s="80"/>
      <c r="PN1" s="81"/>
      <c r="PS1" s="80"/>
      <c r="QG1" s="80"/>
      <c r="QI1" s="81"/>
      <c r="QN1" s="80"/>
      <c r="RB1" s="80"/>
      <c r="RD1" s="81"/>
      <c r="RI1" s="80"/>
      <c r="RW1" s="80"/>
      <c r="RY1" s="81"/>
      <c r="SD1" s="80"/>
      <c r="SR1" s="80"/>
      <c r="ST1" s="81"/>
      <c r="SY1" s="80"/>
      <c r="TM1" s="80"/>
      <c r="TO1" s="81"/>
      <c r="TT1" s="80"/>
      <c r="UH1" s="80"/>
      <c r="UJ1" s="81"/>
      <c r="UO1" s="80"/>
      <c r="VC1" s="80"/>
      <c r="VE1" s="81"/>
      <c r="VJ1" s="80"/>
      <c r="VX1" s="80"/>
      <c r="VZ1" s="81"/>
      <c r="WE1" s="80"/>
      <c r="WS1" s="80"/>
      <c r="WU1" s="81"/>
      <c r="WZ1" s="80"/>
      <c r="XN1" s="80"/>
      <c r="XP1" s="81"/>
      <c r="XU1" s="80"/>
      <c r="YI1" s="80"/>
      <c r="YK1" s="81"/>
      <c r="YP1" s="80"/>
      <c r="ZD1" s="80"/>
      <c r="ZF1" s="81"/>
      <c r="ZK1" s="80"/>
      <c r="ZY1" s="80"/>
      <c r="AAA1" s="81"/>
      <c r="AAF1" s="80"/>
      <c r="AAT1" s="80"/>
      <c r="AAV1" s="81"/>
      <c r="ABA1" s="80"/>
      <c r="ABO1" s="80"/>
      <c r="ABQ1" s="81"/>
      <c r="ABV1" s="80"/>
      <c r="ACJ1" s="80"/>
      <c r="ACL1" s="81"/>
      <c r="ACQ1" s="80"/>
      <c r="ADE1" s="80"/>
      <c r="ADG1" s="81"/>
      <c r="ADL1" s="80"/>
      <c r="ADZ1" s="80"/>
      <c r="AEB1" s="81"/>
      <c r="AEG1" s="80"/>
      <c r="AEU1" s="80"/>
      <c r="AEW1" s="81"/>
      <c r="AFB1" s="80"/>
      <c r="AFP1" s="80"/>
      <c r="AFR1" s="81"/>
      <c r="AFW1" s="80"/>
      <c r="AGK1" s="80"/>
      <c r="AGM1" s="81"/>
      <c r="AGR1" s="80"/>
      <c r="AHF1" s="80"/>
      <c r="AHH1" s="81"/>
      <c r="AHM1" s="80"/>
      <c r="AIA1" s="80"/>
      <c r="AIC1" s="81"/>
      <c r="AIH1" s="80"/>
      <c r="AIV1" s="80"/>
      <c r="AIX1" s="81"/>
      <c r="AJC1" s="80"/>
      <c r="AJQ1" s="80"/>
      <c r="AJS1" s="81"/>
      <c r="AJX1" s="80"/>
      <c r="AKL1" s="80"/>
      <c r="AKN1" s="81"/>
      <c r="AKS1" s="80"/>
      <c r="ALG1" s="80"/>
      <c r="ALI1" s="81"/>
      <c r="ALN1" s="80"/>
      <c r="AMB1" s="80"/>
      <c r="AMD1" s="81"/>
      <c r="AMI1" s="80"/>
      <c r="AMW1" s="80"/>
      <c r="AMY1" s="81"/>
      <c r="AND1" s="80"/>
      <c r="ANR1" s="80"/>
      <c r="ANT1" s="81"/>
      <c r="ANY1" s="80"/>
      <c r="AOM1" s="80"/>
      <c r="AOO1" s="81"/>
      <c r="AOT1" s="80"/>
      <c r="APH1" s="80"/>
      <c r="APJ1" s="81"/>
      <c r="APO1" s="80"/>
      <c r="AQC1" s="80"/>
      <c r="AQE1" s="81"/>
      <c r="AQJ1" s="80"/>
      <c r="AQX1" s="80"/>
      <c r="AQZ1" s="81"/>
      <c r="ARE1" s="80"/>
      <c r="ARS1" s="80"/>
      <c r="ARU1" s="81"/>
      <c r="ARZ1" s="80"/>
      <c r="ASN1" s="80"/>
      <c r="ASP1" s="81"/>
      <c r="ASU1" s="80"/>
      <c r="ATI1" s="80"/>
      <c r="ATK1" s="81"/>
      <c r="ATP1" s="80"/>
      <c r="AUD1" s="80"/>
      <c r="AUF1" s="81"/>
      <c r="AUK1" s="80"/>
      <c r="AUY1" s="80"/>
      <c r="AVA1" s="81"/>
      <c r="AVF1" s="80"/>
      <c r="AVT1" s="80"/>
      <c r="AVV1" s="81"/>
      <c r="AWA1" s="80"/>
      <c r="AWO1" s="80"/>
      <c r="AWQ1" s="81"/>
      <c r="AWV1" s="80"/>
      <c r="AXJ1" s="80"/>
      <c r="AXL1" s="81"/>
      <c r="AXQ1" s="80"/>
      <c r="AYE1" s="80"/>
      <c r="AYG1" s="81"/>
      <c r="AYL1" s="80"/>
      <c r="AYZ1" s="80"/>
      <c r="AZB1" s="81"/>
      <c r="AZG1" s="80"/>
      <c r="AZU1" s="80"/>
      <c r="AZW1" s="81"/>
      <c r="BAB1" s="80"/>
      <c r="BAP1" s="80"/>
      <c r="BAR1" s="81"/>
      <c r="BAW1" s="80"/>
      <c r="BBK1" s="80"/>
      <c r="BBM1" s="81"/>
      <c r="BBR1" s="80"/>
      <c r="BCF1" s="80"/>
      <c r="BCH1" s="81"/>
      <c r="BCM1" s="80"/>
      <c r="BDA1" s="80"/>
      <c r="BDC1" s="81"/>
      <c r="BDH1" s="80"/>
      <c r="BDV1" s="80"/>
      <c r="BDX1" s="81"/>
      <c r="BEC1" s="80"/>
      <c r="BEQ1" s="80"/>
      <c r="BES1" s="81"/>
      <c r="BEX1" s="80"/>
      <c r="BFL1" s="80"/>
      <c r="BFN1" s="81"/>
      <c r="BFS1" s="80"/>
      <c r="BGG1" s="80"/>
      <c r="BGI1" s="81"/>
      <c r="BGN1" s="80"/>
      <c r="BHB1" s="80"/>
      <c r="BHD1" s="81"/>
      <c r="BHI1" s="80"/>
      <c r="BHW1" s="80"/>
      <c r="BHY1" s="81"/>
      <c r="BID1" s="80"/>
      <c r="BIR1" s="80"/>
      <c r="BIT1" s="81"/>
      <c r="BIY1" s="80"/>
      <c r="BJM1" s="80"/>
      <c r="BJO1" s="81"/>
      <c r="BJT1" s="80"/>
      <c r="BKH1" s="80"/>
      <c r="BKJ1" s="81"/>
      <c r="BKO1" s="80"/>
      <c r="BLC1" s="80"/>
      <c r="BLE1" s="81"/>
      <c r="BLJ1" s="80"/>
      <c r="BLX1" s="80"/>
      <c r="BLZ1" s="81"/>
      <c r="BME1" s="80"/>
      <c r="BMS1" s="80"/>
      <c r="BMU1" s="81"/>
      <c r="BMZ1" s="80"/>
      <c r="BNN1" s="80"/>
      <c r="BNP1" s="81"/>
      <c r="BNU1" s="80"/>
      <c r="BOI1" s="80"/>
      <c r="BOK1" s="81"/>
      <c r="BOP1" s="80"/>
      <c r="BPD1" s="80"/>
      <c r="BPF1" s="81"/>
      <c r="BPK1" s="80"/>
      <c r="BPY1" s="80"/>
      <c r="BQA1" s="81"/>
      <c r="BQF1" s="80"/>
      <c r="BQT1" s="80"/>
      <c r="BQV1" s="81"/>
      <c r="BRA1" s="80"/>
      <c r="BRO1" s="80"/>
      <c r="BRQ1" s="81"/>
      <c r="BRV1" s="80"/>
      <c r="BSJ1" s="80"/>
      <c r="BSL1" s="81"/>
      <c r="BSQ1" s="80"/>
      <c r="BTE1" s="80"/>
      <c r="BTG1" s="81"/>
      <c r="BTL1" s="80"/>
      <c r="BTZ1" s="80"/>
      <c r="BUB1" s="81"/>
      <c r="BUG1" s="80"/>
      <c r="BUU1" s="80"/>
      <c r="BUW1" s="81"/>
      <c r="BVB1" s="80"/>
      <c r="BVP1" s="80"/>
      <c r="BVR1" s="81"/>
      <c r="BVW1" s="80"/>
      <c r="BWK1" s="80"/>
      <c r="BWM1" s="81"/>
      <c r="BWR1" s="80"/>
      <c r="BXF1" s="80"/>
      <c r="BXH1" s="81"/>
      <c r="BXM1" s="80"/>
      <c r="BYA1" s="80"/>
      <c r="BYC1" s="81"/>
      <c r="BYH1" s="80"/>
      <c r="BYV1" s="80"/>
      <c r="BYX1" s="81"/>
      <c r="BZC1" s="80"/>
      <c r="BZQ1" s="80"/>
      <c r="BZS1" s="81"/>
      <c r="BZX1" s="80"/>
      <c r="CAL1" s="80"/>
      <c r="CAN1" s="81"/>
      <c r="CAS1" s="80"/>
      <c r="CBG1" s="80"/>
      <c r="CBI1" s="81"/>
      <c r="CBN1" s="80"/>
      <c r="CCB1" s="80"/>
      <c r="CCD1" s="81"/>
      <c r="CCI1" s="80"/>
      <c r="CCW1" s="80"/>
      <c r="CCY1" s="81"/>
      <c r="CDD1" s="80"/>
      <c r="CDR1" s="80"/>
      <c r="CDT1" s="81"/>
      <c r="CDY1" s="80"/>
      <c r="CEM1" s="80"/>
      <c r="CEO1" s="81"/>
      <c r="CET1" s="80"/>
      <c r="CFH1" s="80"/>
      <c r="CFJ1" s="81"/>
      <c r="CFO1" s="80"/>
      <c r="CGC1" s="80"/>
      <c r="CGE1" s="81"/>
      <c r="CGJ1" s="80"/>
      <c r="CGX1" s="80"/>
      <c r="CGZ1" s="81"/>
      <c r="CHE1" s="80"/>
      <c r="CHS1" s="80"/>
      <c r="CHU1" s="81"/>
      <c r="CHZ1" s="80"/>
      <c r="CIN1" s="80"/>
      <c r="CIP1" s="81"/>
      <c r="CIU1" s="80"/>
      <c r="CJI1" s="80"/>
      <c r="CJK1" s="81"/>
      <c r="CJP1" s="80"/>
      <c r="CKD1" s="80"/>
      <c r="CKF1" s="81"/>
      <c r="CKK1" s="80"/>
      <c r="CKY1" s="80"/>
      <c r="CLA1" s="81"/>
      <c r="CLF1" s="80"/>
      <c r="CLT1" s="80"/>
      <c r="CLV1" s="81"/>
      <c r="CMA1" s="80"/>
      <c r="CMO1" s="80"/>
      <c r="CMQ1" s="81"/>
      <c r="CMV1" s="80"/>
      <c r="CNJ1" s="80"/>
      <c r="CNL1" s="81"/>
      <c r="CNQ1" s="80"/>
      <c r="COE1" s="80"/>
      <c r="COG1" s="81"/>
      <c r="COL1" s="80"/>
      <c r="COZ1" s="80"/>
      <c r="CPB1" s="81"/>
      <c r="CPG1" s="80"/>
      <c r="CPU1" s="80"/>
      <c r="CPW1" s="81"/>
      <c r="CQB1" s="80"/>
      <c r="CQP1" s="80"/>
      <c r="CQR1" s="81"/>
      <c r="CQW1" s="80"/>
      <c r="CRK1" s="80"/>
      <c r="CRM1" s="81"/>
      <c r="CRR1" s="80"/>
      <c r="CSF1" s="80"/>
      <c r="CSH1" s="81"/>
      <c r="CSM1" s="80"/>
      <c r="CTA1" s="80"/>
      <c r="CTC1" s="81"/>
      <c r="CTH1" s="80"/>
      <c r="CTV1" s="80"/>
      <c r="CTX1" s="81"/>
      <c r="CUC1" s="80"/>
      <c r="CUQ1" s="80"/>
      <c r="CUS1" s="81"/>
      <c r="CUX1" s="80"/>
      <c r="CVL1" s="80"/>
      <c r="CVN1" s="81"/>
      <c r="CVS1" s="80"/>
      <c r="CWG1" s="80"/>
      <c r="CWI1" s="81"/>
      <c r="CWN1" s="80"/>
      <c r="CXB1" s="80"/>
      <c r="CXD1" s="81"/>
      <c r="CXI1" s="80"/>
      <c r="CXW1" s="80"/>
      <c r="CXY1" s="81"/>
      <c r="CYD1" s="80"/>
      <c r="CYR1" s="80"/>
      <c r="CYT1" s="81"/>
      <c r="CYY1" s="80"/>
      <c r="CZM1" s="80"/>
      <c r="CZO1" s="81"/>
      <c r="CZT1" s="80"/>
      <c r="DAH1" s="80"/>
      <c r="DAJ1" s="81"/>
      <c r="DAO1" s="80"/>
      <c r="DBC1" s="80"/>
      <c r="DBE1" s="81"/>
      <c r="DBJ1" s="80"/>
      <c r="DBX1" s="80"/>
      <c r="DBZ1" s="81"/>
      <c r="DCE1" s="80"/>
      <c r="DCS1" s="80"/>
      <c r="DCU1" s="81"/>
      <c r="DCZ1" s="80"/>
      <c r="DDN1" s="80"/>
      <c r="DDP1" s="81"/>
      <c r="DDU1" s="80"/>
      <c r="DEI1" s="80"/>
      <c r="DEK1" s="81"/>
      <c r="DEP1" s="80"/>
      <c r="DFD1" s="80"/>
      <c r="DFF1" s="81"/>
      <c r="DFK1" s="80"/>
      <c r="DFY1" s="80"/>
      <c r="DGA1" s="81"/>
      <c r="DGF1" s="80"/>
      <c r="DGT1" s="80"/>
      <c r="DGV1" s="81"/>
      <c r="DHA1" s="80"/>
      <c r="DHO1" s="80"/>
      <c r="DHQ1" s="81"/>
      <c r="DHV1" s="80"/>
      <c r="DIJ1" s="80"/>
      <c r="DIL1" s="81"/>
      <c r="DIQ1" s="80"/>
      <c r="DJE1" s="80"/>
      <c r="DJG1" s="81"/>
      <c r="DJL1" s="80"/>
      <c r="DJZ1" s="80"/>
      <c r="DKB1" s="81"/>
      <c r="DKG1" s="80"/>
      <c r="DKU1" s="80"/>
      <c r="DKW1" s="81"/>
      <c r="DLB1" s="80"/>
      <c r="DLP1" s="80"/>
      <c r="DLR1" s="81"/>
      <c r="DLW1" s="80"/>
      <c r="DMK1" s="80"/>
      <c r="DMM1" s="81"/>
      <c r="DMR1" s="80"/>
      <c r="DNF1" s="80"/>
      <c r="DNH1" s="81"/>
      <c r="DNM1" s="80"/>
      <c r="DOA1" s="80"/>
      <c r="DOC1" s="81"/>
      <c r="DOH1" s="80"/>
      <c r="DOV1" s="80"/>
      <c r="DOX1" s="81"/>
      <c r="DPC1" s="80"/>
      <c r="DPQ1" s="80"/>
      <c r="DPS1" s="81"/>
      <c r="DPX1" s="80"/>
      <c r="DQL1" s="80"/>
      <c r="DQN1" s="81"/>
      <c r="DQS1" s="80"/>
      <c r="DRG1" s="80"/>
      <c r="DRI1" s="81"/>
      <c r="DRN1" s="80"/>
      <c r="DSB1" s="80"/>
      <c r="DSD1" s="81"/>
      <c r="DSI1" s="80"/>
      <c r="DSW1" s="80"/>
      <c r="DSY1" s="81"/>
      <c r="DTD1" s="80"/>
      <c r="DTR1" s="80"/>
      <c r="DTT1" s="81"/>
      <c r="DTY1" s="80"/>
      <c r="DUM1" s="80"/>
      <c r="DUO1" s="81"/>
      <c r="DUT1" s="80"/>
      <c r="DVH1" s="80"/>
      <c r="DVJ1" s="81"/>
      <c r="DVO1" s="80"/>
      <c r="DWC1" s="80"/>
      <c r="DWE1" s="81"/>
      <c r="DWJ1" s="80"/>
      <c r="DWX1" s="80"/>
      <c r="DWZ1" s="81"/>
      <c r="DXE1" s="80"/>
      <c r="DXS1" s="80"/>
      <c r="DXU1" s="81"/>
      <c r="DXZ1" s="80"/>
      <c r="DYN1" s="80"/>
      <c r="DYP1" s="81"/>
      <c r="DYU1" s="80"/>
      <c r="DZI1" s="80"/>
      <c r="DZK1" s="81"/>
      <c r="DZP1" s="80"/>
      <c r="EAD1" s="80"/>
      <c r="EAF1" s="81"/>
      <c r="EAK1" s="80"/>
      <c r="EAY1" s="80"/>
      <c r="EBA1" s="81"/>
      <c r="EBF1" s="80"/>
      <c r="EBT1" s="80"/>
      <c r="EBV1" s="81"/>
      <c r="ECA1" s="80"/>
      <c r="ECO1" s="80"/>
      <c r="ECQ1" s="81"/>
      <c r="ECV1" s="80"/>
      <c r="EDJ1" s="80"/>
      <c r="EDL1" s="81"/>
      <c r="EDQ1" s="80"/>
      <c r="EEE1" s="80"/>
      <c r="EEG1" s="81"/>
      <c r="EEL1" s="80"/>
      <c r="EEZ1" s="80"/>
      <c r="EFB1" s="81"/>
      <c r="EFG1" s="80"/>
      <c r="EFU1" s="80"/>
      <c r="EFW1" s="81"/>
      <c r="EGB1" s="80"/>
      <c r="EGP1" s="80"/>
      <c r="EGR1" s="81"/>
      <c r="EGW1" s="80"/>
      <c r="EHK1" s="80"/>
      <c r="EHM1" s="81"/>
      <c r="EHR1" s="80"/>
      <c r="EIF1" s="80"/>
      <c r="EIH1" s="81"/>
      <c r="EIM1" s="80"/>
      <c r="EJA1" s="80"/>
      <c r="EJC1" s="81"/>
      <c r="EJH1" s="80"/>
      <c r="EJV1" s="80"/>
      <c r="EJX1" s="81"/>
      <c r="EKC1" s="80"/>
      <c r="EKQ1" s="80"/>
      <c r="EKS1" s="81"/>
      <c r="EKX1" s="80"/>
      <c r="ELL1" s="80"/>
      <c r="ELN1" s="81"/>
      <c r="ELS1" s="80"/>
      <c r="EMG1" s="80"/>
      <c r="EMI1" s="81"/>
      <c r="EMN1" s="80"/>
      <c r="ENB1" s="80"/>
      <c r="END1" s="81"/>
      <c r="ENI1" s="80"/>
      <c r="ENW1" s="80"/>
      <c r="ENY1" s="81"/>
      <c r="EOD1" s="80"/>
      <c r="EOR1" s="80"/>
      <c r="EOT1" s="81"/>
      <c r="EOY1" s="80"/>
      <c r="EPM1" s="80"/>
      <c r="EPO1" s="81"/>
      <c r="EPT1" s="80"/>
      <c r="EQH1" s="80"/>
      <c r="EQJ1" s="81"/>
      <c r="EQO1" s="80"/>
      <c r="ERC1" s="80"/>
      <c r="ERE1" s="81"/>
      <c r="ERJ1" s="80"/>
      <c r="ERX1" s="80"/>
      <c r="ERZ1" s="81"/>
      <c r="ESE1" s="80"/>
      <c r="ESS1" s="80"/>
      <c r="ESU1" s="81"/>
      <c r="ESZ1" s="80"/>
      <c r="ETN1" s="80"/>
      <c r="ETP1" s="81"/>
      <c r="ETU1" s="80"/>
      <c r="EUI1" s="80"/>
      <c r="EUK1" s="81"/>
      <c r="EUP1" s="80"/>
      <c r="EVD1" s="80"/>
      <c r="EVF1" s="81"/>
      <c r="EVK1" s="80"/>
      <c r="EVY1" s="80"/>
      <c r="EWA1" s="81"/>
      <c r="EWF1" s="80"/>
      <c r="EWT1" s="80"/>
      <c r="EWV1" s="81"/>
      <c r="EXA1" s="80"/>
      <c r="EXO1" s="80"/>
      <c r="EXQ1" s="81"/>
      <c r="EXV1" s="80"/>
      <c r="EYJ1" s="80"/>
      <c r="EYL1" s="81"/>
      <c r="EYQ1" s="80"/>
      <c r="EZE1" s="80"/>
      <c r="EZG1" s="81"/>
      <c r="EZL1" s="80"/>
      <c r="EZZ1" s="80"/>
      <c r="FAB1" s="81"/>
      <c r="FAG1" s="80"/>
      <c r="FAU1" s="80"/>
      <c r="FAW1" s="81"/>
      <c r="FBB1" s="80"/>
      <c r="FBP1" s="80"/>
      <c r="FBR1" s="81"/>
      <c r="FBW1" s="80"/>
      <c r="FCK1" s="80"/>
      <c r="FCM1" s="81"/>
      <c r="FCR1" s="80"/>
      <c r="FDF1" s="80"/>
      <c r="FDH1" s="81"/>
      <c r="FDM1" s="80"/>
      <c r="FEA1" s="80"/>
      <c r="FEC1" s="81"/>
      <c r="FEH1" s="80"/>
      <c r="FEV1" s="80"/>
      <c r="FEX1" s="81"/>
      <c r="FFC1" s="80"/>
      <c r="FFQ1" s="80"/>
      <c r="FFS1" s="81"/>
      <c r="FFX1" s="80"/>
      <c r="FGL1" s="80"/>
      <c r="FGN1" s="81"/>
      <c r="FGS1" s="80"/>
      <c r="FHG1" s="80"/>
      <c r="FHI1" s="81"/>
      <c r="FHN1" s="80"/>
      <c r="FIB1" s="80"/>
      <c r="FID1" s="81"/>
      <c r="FII1" s="80"/>
      <c r="FIW1" s="80"/>
      <c r="FIY1" s="81"/>
      <c r="FJD1" s="80"/>
      <c r="FJR1" s="80"/>
      <c r="FJT1" s="81"/>
      <c r="FJY1" s="80"/>
      <c r="FKM1" s="80"/>
      <c r="FKO1" s="81"/>
      <c r="FKT1" s="80"/>
      <c r="FLH1" s="80"/>
      <c r="FLJ1" s="81"/>
      <c r="FLO1" s="80"/>
      <c r="FMC1" s="80"/>
      <c r="FME1" s="81"/>
      <c r="FMJ1" s="80"/>
      <c r="FMX1" s="80"/>
      <c r="FMZ1" s="81"/>
      <c r="FNE1" s="80"/>
      <c r="FNS1" s="80"/>
      <c r="FNU1" s="81"/>
      <c r="FNZ1" s="80"/>
      <c r="FON1" s="80"/>
      <c r="FOP1" s="81"/>
      <c r="FOU1" s="80"/>
      <c r="FPI1" s="80"/>
      <c r="FPK1" s="81"/>
      <c r="FPP1" s="80"/>
      <c r="FQD1" s="80"/>
      <c r="FQF1" s="81"/>
      <c r="FQK1" s="80"/>
      <c r="FQY1" s="80"/>
      <c r="FRA1" s="81"/>
      <c r="FRF1" s="80"/>
      <c r="FRT1" s="80"/>
      <c r="FRV1" s="81"/>
      <c r="FSA1" s="80"/>
      <c r="FSO1" s="80"/>
      <c r="FSQ1" s="81"/>
      <c r="FSV1" s="80"/>
      <c r="FTJ1" s="80"/>
      <c r="FTL1" s="81"/>
      <c r="FTQ1" s="80"/>
      <c r="FUE1" s="80"/>
      <c r="FUG1" s="81"/>
      <c r="FUL1" s="80"/>
      <c r="FUZ1" s="80"/>
      <c r="FVB1" s="81"/>
      <c r="FVG1" s="80"/>
      <c r="FVU1" s="80"/>
      <c r="FVW1" s="81"/>
      <c r="FWB1" s="80"/>
      <c r="FWP1" s="80"/>
      <c r="FWR1" s="81"/>
      <c r="FWW1" s="80"/>
      <c r="FXK1" s="80"/>
      <c r="FXM1" s="81"/>
      <c r="FXR1" s="80"/>
      <c r="FYF1" s="80"/>
      <c r="FYH1" s="81"/>
      <c r="FYM1" s="80"/>
      <c r="FZA1" s="80"/>
      <c r="FZC1" s="81"/>
      <c r="FZH1" s="80"/>
      <c r="FZV1" s="80"/>
      <c r="FZX1" s="81"/>
      <c r="GAC1" s="80"/>
      <c r="GAQ1" s="80"/>
      <c r="GAS1" s="81"/>
      <c r="GAX1" s="80"/>
      <c r="GBL1" s="80"/>
      <c r="GBN1" s="81"/>
      <c r="GBS1" s="80"/>
      <c r="GCG1" s="80"/>
      <c r="GCI1" s="81"/>
      <c r="GCN1" s="80"/>
      <c r="GDB1" s="80"/>
      <c r="GDD1" s="81"/>
      <c r="GDI1" s="80"/>
      <c r="GDW1" s="80"/>
      <c r="GDY1" s="81"/>
      <c r="GED1" s="80"/>
      <c r="GER1" s="80"/>
      <c r="GET1" s="81"/>
      <c r="GEY1" s="80"/>
      <c r="GFM1" s="80"/>
      <c r="GFO1" s="81"/>
      <c r="GFT1" s="80"/>
      <c r="GGH1" s="80"/>
      <c r="GGJ1" s="81"/>
      <c r="GGO1" s="80"/>
      <c r="GHC1" s="80"/>
      <c r="GHE1" s="81"/>
      <c r="GHJ1" s="80"/>
      <c r="GHX1" s="80"/>
      <c r="GHZ1" s="81"/>
      <c r="GIE1" s="80"/>
      <c r="GIS1" s="80"/>
      <c r="GIU1" s="81"/>
      <c r="GIZ1" s="80"/>
      <c r="GJN1" s="80"/>
      <c r="GJP1" s="81"/>
      <c r="GJU1" s="80"/>
      <c r="GKI1" s="80"/>
      <c r="GKK1" s="81"/>
      <c r="GKP1" s="80"/>
      <c r="GLD1" s="80"/>
      <c r="GLF1" s="81"/>
      <c r="GLK1" s="80"/>
      <c r="GLY1" s="80"/>
      <c r="GMA1" s="81"/>
      <c r="GMF1" s="80"/>
      <c r="GMT1" s="80"/>
      <c r="GMV1" s="81"/>
      <c r="GNA1" s="80"/>
      <c r="GNO1" s="80"/>
      <c r="GNQ1" s="81"/>
      <c r="GNV1" s="80"/>
      <c r="GOJ1" s="80"/>
      <c r="GOL1" s="81"/>
      <c r="GOQ1" s="80"/>
      <c r="GPE1" s="80"/>
      <c r="GPG1" s="81"/>
      <c r="GPL1" s="80"/>
      <c r="GPZ1" s="80"/>
      <c r="GQB1" s="81"/>
      <c r="GQG1" s="80"/>
      <c r="GQU1" s="80"/>
      <c r="GQW1" s="81"/>
      <c r="GRB1" s="80"/>
      <c r="GRP1" s="80"/>
      <c r="GRR1" s="81"/>
      <c r="GRW1" s="80"/>
      <c r="GSK1" s="80"/>
      <c r="GSM1" s="81"/>
      <c r="GSR1" s="80"/>
      <c r="GTF1" s="80"/>
      <c r="GTH1" s="81"/>
      <c r="GTM1" s="80"/>
      <c r="GUA1" s="80"/>
      <c r="GUC1" s="81"/>
      <c r="GUH1" s="80"/>
      <c r="GUV1" s="80"/>
      <c r="GUX1" s="81"/>
      <c r="GVC1" s="80"/>
      <c r="GVQ1" s="80"/>
      <c r="GVS1" s="81"/>
      <c r="GVX1" s="80"/>
      <c r="GWL1" s="80"/>
      <c r="GWN1" s="81"/>
      <c r="GWS1" s="80"/>
      <c r="GXG1" s="80"/>
      <c r="GXI1" s="81"/>
      <c r="GXN1" s="80"/>
      <c r="GYB1" s="80"/>
      <c r="GYD1" s="81"/>
      <c r="GYI1" s="80"/>
      <c r="GYW1" s="80"/>
      <c r="GYY1" s="81"/>
      <c r="GZD1" s="80"/>
      <c r="GZR1" s="80"/>
      <c r="GZT1" s="81"/>
      <c r="GZY1" s="80"/>
      <c r="HAM1" s="80"/>
      <c r="HAO1" s="81"/>
      <c r="HAT1" s="80"/>
      <c r="HBH1" s="80"/>
      <c r="HBJ1" s="81"/>
      <c r="HBO1" s="80"/>
      <c r="HCC1" s="80"/>
      <c r="HCE1" s="81"/>
      <c r="HCJ1" s="80"/>
      <c r="HCX1" s="80"/>
      <c r="HCZ1" s="81"/>
      <c r="HDE1" s="80"/>
      <c r="HDS1" s="80"/>
      <c r="HDU1" s="81"/>
      <c r="HDZ1" s="80"/>
      <c r="HEN1" s="80"/>
      <c r="HEP1" s="81"/>
      <c r="HEU1" s="80"/>
      <c r="HFI1" s="80"/>
      <c r="HFK1" s="81"/>
      <c r="HFP1" s="80"/>
      <c r="HGD1" s="80"/>
      <c r="HGF1" s="81"/>
      <c r="HGK1" s="80"/>
      <c r="HGY1" s="80"/>
      <c r="HHA1" s="81"/>
      <c r="HHF1" s="80"/>
      <c r="HHT1" s="80"/>
      <c r="HHV1" s="81"/>
      <c r="HIA1" s="80"/>
      <c r="HIO1" s="80"/>
      <c r="HIQ1" s="81"/>
      <c r="HIV1" s="80"/>
      <c r="HJJ1" s="80"/>
      <c r="HJL1" s="81"/>
      <c r="HJQ1" s="80"/>
      <c r="HKE1" s="80"/>
      <c r="HKG1" s="81"/>
      <c r="HKL1" s="80"/>
      <c r="HKZ1" s="80"/>
      <c r="HLB1" s="81"/>
      <c r="HLG1" s="80"/>
      <c r="HLU1" s="80"/>
      <c r="HLW1" s="81"/>
      <c r="HMB1" s="80"/>
      <c r="HMP1" s="80"/>
      <c r="HMR1" s="81"/>
      <c r="HMW1" s="80"/>
      <c r="HNK1" s="80"/>
      <c r="HNM1" s="81"/>
      <c r="HNR1" s="80"/>
      <c r="HOF1" s="80"/>
      <c r="HOH1" s="81"/>
      <c r="HOM1" s="80"/>
      <c r="HPA1" s="80"/>
      <c r="HPC1" s="81"/>
      <c r="HPH1" s="80"/>
      <c r="HPV1" s="80"/>
      <c r="HPX1" s="81"/>
      <c r="HQC1" s="80"/>
      <c r="HQQ1" s="80"/>
      <c r="HQS1" s="81"/>
      <c r="HQX1" s="80"/>
      <c r="HRL1" s="80"/>
      <c r="HRN1" s="81"/>
      <c r="HRS1" s="80"/>
      <c r="HSG1" s="80"/>
      <c r="HSI1" s="81"/>
      <c r="HSN1" s="80"/>
      <c r="HTB1" s="80"/>
      <c r="HTD1" s="81"/>
      <c r="HTI1" s="80"/>
      <c r="HTW1" s="80"/>
      <c r="HTY1" s="81"/>
      <c r="HUD1" s="80"/>
      <c r="HUR1" s="80"/>
      <c r="HUT1" s="81"/>
      <c r="HUY1" s="80"/>
      <c r="HVM1" s="80"/>
      <c r="HVO1" s="81"/>
      <c r="HVT1" s="80"/>
      <c r="HWH1" s="80"/>
      <c r="HWJ1" s="81"/>
      <c r="HWO1" s="80"/>
      <c r="HXC1" s="80"/>
      <c r="HXE1" s="81"/>
      <c r="HXJ1" s="80"/>
      <c r="HXX1" s="80"/>
      <c r="HXZ1" s="81"/>
      <c r="HYE1" s="80"/>
      <c r="HYS1" s="80"/>
      <c r="HYU1" s="81"/>
      <c r="HYZ1" s="80"/>
      <c r="HZN1" s="80"/>
      <c r="HZP1" s="81"/>
      <c r="HZU1" s="80"/>
      <c r="IAI1" s="80"/>
      <c r="IAK1" s="81"/>
      <c r="IAP1" s="80"/>
      <c r="IBD1" s="80"/>
      <c r="IBF1" s="81"/>
      <c r="IBK1" s="80"/>
      <c r="IBY1" s="80"/>
      <c r="ICA1" s="81"/>
      <c r="ICF1" s="80"/>
      <c r="ICT1" s="80"/>
      <c r="ICV1" s="81"/>
      <c r="IDA1" s="80"/>
      <c r="IDO1" s="80"/>
      <c r="IDQ1" s="81"/>
      <c r="IDV1" s="80"/>
      <c r="IEJ1" s="80"/>
      <c r="IEL1" s="81"/>
      <c r="IEQ1" s="80"/>
      <c r="IFE1" s="80"/>
      <c r="IFG1" s="81"/>
      <c r="IFL1" s="80"/>
      <c r="IFZ1" s="80"/>
      <c r="IGB1" s="81"/>
      <c r="IGG1" s="80"/>
      <c r="IGU1" s="80"/>
      <c r="IGW1" s="81"/>
      <c r="IHB1" s="80"/>
      <c r="IHP1" s="80"/>
      <c r="IHR1" s="81"/>
      <c r="IHW1" s="80"/>
      <c r="IIK1" s="80"/>
      <c r="IIM1" s="81"/>
      <c r="IIR1" s="80"/>
      <c r="IJF1" s="80"/>
      <c r="IJH1" s="81"/>
      <c r="IJM1" s="80"/>
      <c r="IKA1" s="80"/>
      <c r="IKC1" s="81"/>
      <c r="IKH1" s="80"/>
      <c r="IKV1" s="80"/>
      <c r="IKX1" s="81"/>
      <c r="ILC1" s="80"/>
      <c r="ILQ1" s="80"/>
      <c r="ILS1" s="81"/>
      <c r="ILX1" s="80"/>
      <c r="IML1" s="80"/>
      <c r="IMN1" s="81"/>
      <c r="IMS1" s="80"/>
      <c r="ING1" s="80"/>
      <c r="INI1" s="81"/>
      <c r="INN1" s="80"/>
      <c r="IOB1" s="80"/>
      <c r="IOD1" s="81"/>
      <c r="IOI1" s="80"/>
      <c r="IOW1" s="80"/>
      <c r="IOY1" s="81"/>
      <c r="IPD1" s="80"/>
      <c r="IPR1" s="80"/>
      <c r="IPT1" s="81"/>
      <c r="IPY1" s="80"/>
      <c r="IQM1" s="80"/>
      <c r="IQO1" s="81"/>
      <c r="IQT1" s="80"/>
      <c r="IRH1" s="80"/>
      <c r="IRJ1" s="81"/>
      <c r="IRO1" s="80"/>
      <c r="ISC1" s="80"/>
      <c r="ISE1" s="81"/>
      <c r="ISJ1" s="80"/>
      <c r="ISX1" s="80"/>
      <c r="ISZ1" s="81"/>
      <c r="ITE1" s="80"/>
      <c r="ITS1" s="80"/>
      <c r="ITU1" s="81"/>
      <c r="ITZ1" s="80"/>
      <c r="IUN1" s="80"/>
      <c r="IUP1" s="81"/>
      <c r="IUU1" s="80"/>
      <c r="IVI1" s="80"/>
      <c r="IVK1" s="81"/>
      <c r="IVP1" s="80"/>
      <c r="IWD1" s="80"/>
      <c r="IWF1" s="81"/>
      <c r="IWK1" s="80"/>
      <c r="IWY1" s="80"/>
      <c r="IXA1" s="81"/>
      <c r="IXF1" s="80"/>
      <c r="IXT1" s="80"/>
      <c r="IXV1" s="81"/>
      <c r="IYA1" s="80"/>
      <c r="IYO1" s="80"/>
      <c r="IYQ1" s="81"/>
      <c r="IYV1" s="80"/>
      <c r="IZJ1" s="80"/>
      <c r="IZL1" s="81"/>
      <c r="IZQ1" s="80"/>
      <c r="JAE1" s="80"/>
      <c r="JAG1" s="81"/>
      <c r="JAL1" s="80"/>
      <c r="JAZ1" s="80"/>
      <c r="JBB1" s="81"/>
      <c r="JBG1" s="80"/>
      <c r="JBU1" s="80"/>
      <c r="JBW1" s="81"/>
      <c r="JCB1" s="80"/>
      <c r="JCP1" s="80"/>
      <c r="JCR1" s="81"/>
      <c r="JCW1" s="80"/>
      <c r="JDK1" s="80"/>
      <c r="JDM1" s="81"/>
      <c r="JDR1" s="80"/>
      <c r="JEF1" s="80"/>
      <c r="JEH1" s="81"/>
      <c r="JEM1" s="80"/>
      <c r="JFA1" s="80"/>
      <c r="JFC1" s="81"/>
      <c r="JFH1" s="80"/>
      <c r="JFV1" s="80"/>
      <c r="JFX1" s="81"/>
      <c r="JGC1" s="80"/>
      <c r="JGQ1" s="80"/>
      <c r="JGS1" s="81"/>
      <c r="JGX1" s="80"/>
      <c r="JHL1" s="80"/>
      <c r="JHN1" s="81"/>
      <c r="JHS1" s="80"/>
      <c r="JIG1" s="80"/>
      <c r="JII1" s="81"/>
      <c r="JIN1" s="80"/>
      <c r="JJB1" s="80"/>
      <c r="JJD1" s="81"/>
      <c r="JJI1" s="80"/>
      <c r="JJW1" s="80"/>
      <c r="JJY1" s="81"/>
      <c r="JKD1" s="80"/>
      <c r="JKR1" s="80"/>
      <c r="JKT1" s="81"/>
      <c r="JKY1" s="80"/>
      <c r="JLM1" s="80"/>
      <c r="JLO1" s="81"/>
      <c r="JLT1" s="80"/>
      <c r="JMH1" s="80"/>
      <c r="JMJ1" s="81"/>
      <c r="JMO1" s="80"/>
      <c r="JNC1" s="80"/>
      <c r="JNE1" s="81"/>
      <c r="JNJ1" s="80"/>
      <c r="JNX1" s="80"/>
      <c r="JNZ1" s="81"/>
      <c r="JOE1" s="80"/>
      <c r="JOS1" s="80"/>
      <c r="JOU1" s="81"/>
      <c r="JOZ1" s="80"/>
      <c r="JPN1" s="80"/>
      <c r="JPP1" s="81"/>
      <c r="JPU1" s="80"/>
      <c r="JQI1" s="80"/>
      <c r="JQK1" s="81"/>
      <c r="JQP1" s="80"/>
      <c r="JRD1" s="80"/>
      <c r="JRF1" s="81"/>
      <c r="JRK1" s="80"/>
      <c r="JRY1" s="80"/>
      <c r="JSA1" s="81"/>
      <c r="JSF1" s="80"/>
      <c r="JST1" s="80"/>
      <c r="JSV1" s="81"/>
      <c r="JTA1" s="80"/>
      <c r="JTO1" s="80"/>
      <c r="JTQ1" s="81"/>
      <c r="JTV1" s="80"/>
      <c r="JUJ1" s="80"/>
      <c r="JUL1" s="81"/>
      <c r="JUQ1" s="80"/>
      <c r="JVE1" s="80"/>
      <c r="JVG1" s="81"/>
      <c r="JVL1" s="80"/>
      <c r="JVZ1" s="80"/>
      <c r="JWB1" s="81"/>
      <c r="JWG1" s="80"/>
      <c r="JWU1" s="80"/>
      <c r="JWW1" s="81"/>
      <c r="JXB1" s="80"/>
      <c r="JXP1" s="80"/>
      <c r="JXR1" s="81"/>
      <c r="JXW1" s="80"/>
      <c r="JYK1" s="80"/>
      <c r="JYM1" s="81"/>
      <c r="JYR1" s="80"/>
      <c r="JZF1" s="80"/>
      <c r="JZH1" s="81"/>
      <c r="JZM1" s="80"/>
      <c r="KAA1" s="80"/>
      <c r="KAC1" s="81"/>
      <c r="KAH1" s="80"/>
      <c r="KAV1" s="80"/>
      <c r="KAX1" s="81"/>
      <c r="KBC1" s="80"/>
      <c r="KBQ1" s="80"/>
      <c r="KBS1" s="81"/>
      <c r="KBX1" s="80"/>
      <c r="KCL1" s="80"/>
      <c r="KCN1" s="81"/>
      <c r="KCS1" s="80"/>
      <c r="KDG1" s="80"/>
      <c r="KDI1" s="81"/>
      <c r="KDN1" s="80"/>
      <c r="KEB1" s="80"/>
      <c r="KED1" s="81"/>
      <c r="KEI1" s="80"/>
      <c r="KEW1" s="80"/>
      <c r="KEY1" s="81"/>
      <c r="KFD1" s="80"/>
      <c r="KFR1" s="80"/>
      <c r="KFT1" s="81"/>
      <c r="KFY1" s="80"/>
      <c r="KGM1" s="80"/>
      <c r="KGO1" s="81"/>
      <c r="KGT1" s="80"/>
      <c r="KHH1" s="80"/>
      <c r="KHJ1" s="81"/>
      <c r="KHO1" s="80"/>
      <c r="KIC1" s="80"/>
      <c r="KIE1" s="81"/>
      <c r="KIJ1" s="80"/>
      <c r="KIX1" s="80"/>
      <c r="KIZ1" s="81"/>
      <c r="KJE1" s="80"/>
      <c r="KJS1" s="80"/>
      <c r="KJU1" s="81"/>
      <c r="KJZ1" s="80"/>
      <c r="KKN1" s="80"/>
      <c r="KKP1" s="81"/>
      <c r="KKU1" s="80"/>
      <c r="KLI1" s="80"/>
      <c r="KLK1" s="81"/>
      <c r="KLP1" s="80"/>
      <c r="KMD1" s="80"/>
      <c r="KMF1" s="81"/>
      <c r="KMK1" s="80"/>
      <c r="KMY1" s="80"/>
      <c r="KNA1" s="81"/>
      <c r="KNF1" s="80"/>
      <c r="KNT1" s="80"/>
      <c r="KNV1" s="81"/>
      <c r="KOA1" s="80"/>
      <c r="KOO1" s="80"/>
      <c r="KOQ1" s="81"/>
      <c r="KOV1" s="80"/>
      <c r="KPJ1" s="80"/>
      <c r="KPL1" s="81"/>
      <c r="KPQ1" s="80"/>
      <c r="KQE1" s="80"/>
      <c r="KQG1" s="81"/>
      <c r="KQL1" s="80"/>
      <c r="KQZ1" s="80"/>
      <c r="KRB1" s="81"/>
      <c r="KRG1" s="80"/>
      <c r="KRU1" s="80"/>
      <c r="KRW1" s="81"/>
      <c r="KSB1" s="80"/>
      <c r="KSP1" s="80"/>
      <c r="KSR1" s="81"/>
      <c r="KSW1" s="80"/>
      <c r="KTK1" s="80"/>
      <c r="KTM1" s="81"/>
      <c r="KTR1" s="80"/>
      <c r="KUF1" s="80"/>
      <c r="KUH1" s="81"/>
      <c r="KUM1" s="80"/>
      <c r="KVA1" s="80"/>
      <c r="KVC1" s="81"/>
      <c r="KVH1" s="80"/>
      <c r="KVV1" s="80"/>
      <c r="KVX1" s="81"/>
      <c r="KWC1" s="80"/>
      <c r="KWQ1" s="80"/>
      <c r="KWS1" s="81"/>
      <c r="KWX1" s="80"/>
      <c r="KXL1" s="80"/>
      <c r="KXN1" s="81"/>
      <c r="KXS1" s="80"/>
      <c r="KYG1" s="80"/>
      <c r="KYI1" s="81"/>
      <c r="KYN1" s="80"/>
      <c r="KZB1" s="80"/>
      <c r="KZD1" s="81"/>
      <c r="KZI1" s="80"/>
      <c r="KZW1" s="80"/>
      <c r="KZY1" s="81"/>
      <c r="LAD1" s="80"/>
      <c r="LAR1" s="80"/>
      <c r="LAT1" s="81"/>
      <c r="LAY1" s="80"/>
      <c r="LBM1" s="80"/>
      <c r="LBO1" s="81"/>
      <c r="LBT1" s="80"/>
      <c r="LCH1" s="80"/>
      <c r="LCJ1" s="81"/>
      <c r="LCO1" s="80"/>
      <c r="LDC1" s="80"/>
      <c r="LDE1" s="81"/>
      <c r="LDJ1" s="80"/>
      <c r="LDX1" s="80"/>
      <c r="LDZ1" s="81"/>
      <c r="LEE1" s="80"/>
      <c r="LES1" s="80"/>
      <c r="LEU1" s="81"/>
      <c r="LEZ1" s="80"/>
      <c r="LFN1" s="80"/>
      <c r="LFP1" s="81"/>
      <c r="LFU1" s="80"/>
      <c r="LGI1" s="80"/>
      <c r="LGK1" s="81"/>
      <c r="LGP1" s="80"/>
      <c r="LHD1" s="80"/>
      <c r="LHF1" s="81"/>
      <c r="LHK1" s="80"/>
      <c r="LHY1" s="80"/>
      <c r="LIA1" s="81"/>
      <c r="LIF1" s="80"/>
      <c r="LIT1" s="80"/>
      <c r="LIV1" s="81"/>
      <c r="LJA1" s="80"/>
      <c r="LJO1" s="80"/>
      <c r="LJQ1" s="81"/>
      <c r="LJV1" s="80"/>
      <c r="LKJ1" s="80"/>
      <c r="LKL1" s="81"/>
      <c r="LKQ1" s="80"/>
      <c r="LLE1" s="80"/>
      <c r="LLG1" s="81"/>
      <c r="LLL1" s="80"/>
      <c r="LLZ1" s="80"/>
      <c r="LMB1" s="81"/>
      <c r="LMG1" s="80"/>
      <c r="LMU1" s="80"/>
      <c r="LMW1" s="81"/>
      <c r="LNB1" s="80"/>
      <c r="LNP1" s="80"/>
      <c r="LNR1" s="81"/>
      <c r="LNW1" s="80"/>
      <c r="LOK1" s="80"/>
      <c r="LOM1" s="81"/>
      <c r="LOR1" s="80"/>
      <c r="LPF1" s="80"/>
      <c r="LPH1" s="81"/>
      <c r="LPM1" s="80"/>
      <c r="LQA1" s="80"/>
      <c r="LQC1" s="81"/>
      <c r="LQH1" s="80"/>
      <c r="LQV1" s="80"/>
      <c r="LQX1" s="81"/>
      <c r="LRC1" s="80"/>
      <c r="LRQ1" s="80"/>
      <c r="LRS1" s="81"/>
      <c r="LRX1" s="80"/>
      <c r="LSL1" s="80"/>
      <c r="LSN1" s="81"/>
      <c r="LSS1" s="80"/>
      <c r="LTG1" s="80"/>
      <c r="LTI1" s="81"/>
      <c r="LTN1" s="80"/>
      <c r="LUB1" s="80"/>
      <c r="LUD1" s="81"/>
      <c r="LUI1" s="80"/>
      <c r="LUW1" s="80"/>
      <c r="LUY1" s="81"/>
      <c r="LVD1" s="80"/>
      <c r="LVR1" s="80"/>
      <c r="LVT1" s="81"/>
      <c r="LVY1" s="80"/>
      <c r="LWM1" s="80"/>
      <c r="LWO1" s="81"/>
      <c r="LWT1" s="80"/>
      <c r="LXH1" s="80"/>
      <c r="LXJ1" s="81"/>
      <c r="LXO1" s="80"/>
      <c r="LYC1" s="80"/>
      <c r="LYE1" s="81"/>
      <c r="LYJ1" s="80"/>
      <c r="LYX1" s="80"/>
      <c r="LYZ1" s="81"/>
      <c r="LZE1" s="80"/>
      <c r="LZS1" s="80"/>
      <c r="LZU1" s="81"/>
      <c r="LZZ1" s="80"/>
      <c r="MAN1" s="80"/>
      <c r="MAP1" s="81"/>
      <c r="MAU1" s="80"/>
      <c r="MBI1" s="80"/>
      <c r="MBK1" s="81"/>
      <c r="MBP1" s="80"/>
      <c r="MCD1" s="80"/>
      <c r="MCF1" s="81"/>
      <c r="MCK1" s="80"/>
      <c r="MCY1" s="80"/>
      <c r="MDA1" s="81"/>
      <c r="MDF1" s="80"/>
      <c r="MDT1" s="80"/>
      <c r="MDV1" s="81"/>
      <c r="MEA1" s="80"/>
      <c r="MEO1" s="80"/>
      <c r="MEQ1" s="81"/>
      <c r="MEV1" s="80"/>
      <c r="MFJ1" s="80"/>
      <c r="MFL1" s="81"/>
      <c r="MFQ1" s="80"/>
      <c r="MGE1" s="80"/>
      <c r="MGG1" s="81"/>
      <c r="MGL1" s="80"/>
      <c r="MGZ1" s="80"/>
      <c r="MHB1" s="81"/>
      <c r="MHG1" s="80"/>
      <c r="MHU1" s="80"/>
      <c r="MHW1" s="81"/>
      <c r="MIB1" s="80"/>
      <c r="MIP1" s="80"/>
      <c r="MIR1" s="81"/>
      <c r="MIW1" s="80"/>
      <c r="MJK1" s="80"/>
      <c r="MJM1" s="81"/>
      <c r="MJR1" s="80"/>
      <c r="MKF1" s="80"/>
      <c r="MKH1" s="81"/>
      <c r="MKM1" s="80"/>
      <c r="MLA1" s="80"/>
      <c r="MLC1" s="81"/>
      <c r="MLH1" s="80"/>
      <c r="MLV1" s="80"/>
      <c r="MLX1" s="81"/>
      <c r="MMC1" s="80"/>
      <c r="MMQ1" s="80"/>
      <c r="MMS1" s="81"/>
      <c r="MMX1" s="80"/>
      <c r="MNL1" s="80"/>
      <c r="MNN1" s="81"/>
      <c r="MNS1" s="80"/>
      <c r="MOG1" s="80"/>
      <c r="MOI1" s="81"/>
      <c r="MON1" s="80"/>
      <c r="MPB1" s="80"/>
      <c r="MPD1" s="81"/>
      <c r="MPI1" s="80"/>
      <c r="MPW1" s="80"/>
      <c r="MPY1" s="81"/>
      <c r="MQD1" s="80"/>
      <c r="MQR1" s="80"/>
      <c r="MQT1" s="81"/>
      <c r="MQY1" s="80"/>
      <c r="MRM1" s="80"/>
      <c r="MRO1" s="81"/>
      <c r="MRT1" s="80"/>
      <c r="MSH1" s="80"/>
      <c r="MSJ1" s="81"/>
      <c r="MSO1" s="80"/>
      <c r="MTC1" s="80"/>
      <c r="MTE1" s="81"/>
      <c r="MTJ1" s="80"/>
      <c r="MTX1" s="80"/>
      <c r="MTZ1" s="81"/>
      <c r="MUE1" s="80"/>
      <c r="MUS1" s="80"/>
      <c r="MUU1" s="81"/>
      <c r="MUZ1" s="80"/>
      <c r="MVN1" s="80"/>
      <c r="MVP1" s="81"/>
      <c r="MVU1" s="80"/>
      <c r="MWI1" s="80"/>
      <c r="MWK1" s="81"/>
      <c r="MWP1" s="80"/>
      <c r="MXD1" s="80"/>
      <c r="MXF1" s="81"/>
      <c r="MXK1" s="80"/>
      <c r="MXY1" s="80"/>
      <c r="MYA1" s="81"/>
      <c r="MYF1" s="80"/>
      <c r="MYT1" s="80"/>
      <c r="MYV1" s="81"/>
      <c r="MZA1" s="80"/>
      <c r="MZO1" s="80"/>
      <c r="MZQ1" s="81"/>
      <c r="MZV1" s="80"/>
      <c r="NAJ1" s="80"/>
      <c r="NAL1" s="81"/>
      <c r="NAQ1" s="80"/>
      <c r="NBE1" s="80"/>
      <c r="NBG1" s="81"/>
      <c r="NBL1" s="80"/>
      <c r="NBZ1" s="80"/>
      <c r="NCB1" s="81"/>
      <c r="NCG1" s="80"/>
      <c r="NCU1" s="80"/>
      <c r="NCW1" s="81"/>
      <c r="NDB1" s="80"/>
      <c r="NDP1" s="80"/>
      <c r="NDR1" s="81"/>
      <c r="NDW1" s="80"/>
      <c r="NEK1" s="80"/>
      <c r="NEM1" s="81"/>
      <c r="NER1" s="80"/>
      <c r="NFF1" s="80"/>
      <c r="NFH1" s="81"/>
      <c r="NFM1" s="80"/>
      <c r="NGA1" s="80"/>
      <c r="NGC1" s="81"/>
      <c r="NGH1" s="80"/>
      <c r="NGV1" s="80"/>
      <c r="NGX1" s="81"/>
      <c r="NHC1" s="80"/>
      <c r="NHQ1" s="80"/>
      <c r="NHS1" s="81"/>
      <c r="NHX1" s="80"/>
      <c r="NIL1" s="80"/>
      <c r="NIN1" s="81"/>
      <c r="NIS1" s="80"/>
      <c r="NJG1" s="80"/>
      <c r="NJI1" s="81"/>
      <c r="NJN1" s="80"/>
      <c r="NKB1" s="80"/>
      <c r="NKD1" s="81"/>
      <c r="NKI1" s="80"/>
      <c r="NKW1" s="80"/>
      <c r="NKY1" s="81"/>
      <c r="NLD1" s="80"/>
      <c r="NLR1" s="80"/>
      <c r="NLT1" s="81"/>
      <c r="NLY1" s="80"/>
      <c r="NMM1" s="80"/>
      <c r="NMO1" s="81"/>
      <c r="NMT1" s="80"/>
      <c r="NNH1" s="80"/>
      <c r="NNJ1" s="81"/>
      <c r="NNO1" s="80"/>
      <c r="NOC1" s="80"/>
      <c r="NOE1" s="81"/>
      <c r="NOJ1" s="80"/>
      <c r="NOX1" s="80"/>
      <c r="NOZ1" s="81"/>
      <c r="NPE1" s="80"/>
      <c r="NPS1" s="80"/>
      <c r="NPU1" s="81"/>
      <c r="NPZ1" s="80"/>
      <c r="NQN1" s="80"/>
      <c r="NQP1" s="81"/>
      <c r="NQU1" s="80"/>
      <c r="NRI1" s="80"/>
      <c r="NRK1" s="81"/>
      <c r="NRP1" s="80"/>
      <c r="NSD1" s="80"/>
      <c r="NSF1" s="81"/>
      <c r="NSK1" s="80"/>
      <c r="NSY1" s="80"/>
      <c r="NTA1" s="81"/>
      <c r="NTF1" s="80"/>
      <c r="NTT1" s="80"/>
      <c r="NTV1" s="81"/>
      <c r="NUA1" s="80"/>
      <c r="NUO1" s="80"/>
      <c r="NUQ1" s="81"/>
      <c r="NUV1" s="80"/>
      <c r="NVJ1" s="80"/>
      <c r="NVL1" s="81"/>
      <c r="NVQ1" s="80"/>
      <c r="NWE1" s="80"/>
      <c r="NWG1" s="81"/>
      <c r="NWL1" s="80"/>
      <c r="NWZ1" s="80"/>
      <c r="NXB1" s="81"/>
      <c r="NXG1" s="80"/>
      <c r="NXU1" s="80"/>
      <c r="NXW1" s="81"/>
      <c r="NYB1" s="80"/>
      <c r="NYP1" s="80"/>
      <c r="NYR1" s="81"/>
      <c r="NYW1" s="80"/>
      <c r="NZK1" s="80"/>
      <c r="NZM1" s="81"/>
      <c r="NZR1" s="80"/>
      <c r="OAF1" s="80"/>
      <c r="OAH1" s="81"/>
      <c r="OAM1" s="80"/>
      <c r="OBA1" s="80"/>
      <c r="OBC1" s="81"/>
      <c r="OBH1" s="80"/>
      <c r="OBV1" s="80"/>
      <c r="OBX1" s="81"/>
      <c r="OCC1" s="80"/>
      <c r="OCQ1" s="80"/>
      <c r="OCS1" s="81"/>
      <c r="OCX1" s="80"/>
      <c r="ODL1" s="80"/>
      <c r="ODN1" s="81"/>
      <c r="ODS1" s="80"/>
      <c r="OEG1" s="80"/>
      <c r="OEI1" s="81"/>
      <c r="OEN1" s="80"/>
      <c r="OFB1" s="80"/>
      <c r="OFD1" s="81"/>
      <c r="OFI1" s="80"/>
      <c r="OFW1" s="80"/>
      <c r="OFY1" s="81"/>
      <c r="OGD1" s="80"/>
      <c r="OGR1" s="80"/>
      <c r="OGT1" s="81"/>
      <c r="OGY1" s="80"/>
      <c r="OHM1" s="80"/>
      <c r="OHO1" s="81"/>
      <c r="OHT1" s="80"/>
      <c r="OIH1" s="80"/>
      <c r="OIJ1" s="81"/>
      <c r="OIO1" s="80"/>
      <c r="OJC1" s="80"/>
      <c r="OJE1" s="81"/>
      <c r="OJJ1" s="80"/>
      <c r="OJX1" s="80"/>
      <c r="OJZ1" s="81"/>
      <c r="OKE1" s="80"/>
      <c r="OKS1" s="80"/>
      <c r="OKU1" s="81"/>
      <c r="OKZ1" s="80"/>
      <c r="OLN1" s="80"/>
      <c r="OLP1" s="81"/>
      <c r="OLU1" s="80"/>
      <c r="OMI1" s="80"/>
      <c r="OMK1" s="81"/>
      <c r="OMP1" s="80"/>
      <c r="OND1" s="80"/>
      <c r="ONF1" s="81"/>
      <c r="ONK1" s="80"/>
      <c r="ONY1" s="80"/>
      <c r="OOA1" s="81"/>
      <c r="OOF1" s="80"/>
      <c r="OOT1" s="80"/>
      <c r="OOV1" s="81"/>
      <c r="OPA1" s="80"/>
      <c r="OPO1" s="80"/>
      <c r="OPQ1" s="81"/>
      <c r="OPV1" s="80"/>
      <c r="OQJ1" s="80"/>
      <c r="OQL1" s="81"/>
      <c r="OQQ1" s="80"/>
      <c r="ORE1" s="80"/>
      <c r="ORG1" s="81"/>
      <c r="ORL1" s="80"/>
      <c r="ORZ1" s="80"/>
      <c r="OSB1" s="81"/>
      <c r="OSG1" s="80"/>
      <c r="OSU1" s="80"/>
      <c r="OSW1" s="81"/>
      <c r="OTB1" s="80"/>
      <c r="OTP1" s="80"/>
      <c r="OTR1" s="81"/>
      <c r="OTW1" s="80"/>
      <c r="OUK1" s="80"/>
      <c r="OUM1" s="81"/>
      <c r="OUR1" s="80"/>
      <c r="OVF1" s="80"/>
      <c r="OVH1" s="81"/>
      <c r="OVM1" s="80"/>
      <c r="OWA1" s="80"/>
      <c r="OWC1" s="81"/>
      <c r="OWH1" s="80"/>
      <c r="OWV1" s="80"/>
      <c r="OWX1" s="81"/>
      <c r="OXC1" s="80"/>
      <c r="OXQ1" s="80"/>
      <c r="OXS1" s="81"/>
      <c r="OXX1" s="80"/>
      <c r="OYL1" s="80"/>
      <c r="OYN1" s="81"/>
      <c r="OYS1" s="80"/>
      <c r="OZG1" s="80"/>
      <c r="OZI1" s="81"/>
      <c r="OZN1" s="80"/>
      <c r="PAB1" s="80"/>
      <c r="PAD1" s="81"/>
      <c r="PAI1" s="80"/>
      <c r="PAW1" s="80"/>
      <c r="PAY1" s="81"/>
      <c r="PBD1" s="80"/>
      <c r="PBR1" s="80"/>
      <c r="PBT1" s="81"/>
      <c r="PBY1" s="80"/>
      <c r="PCM1" s="80"/>
      <c r="PCO1" s="81"/>
      <c r="PCT1" s="80"/>
      <c r="PDH1" s="80"/>
      <c r="PDJ1" s="81"/>
      <c r="PDO1" s="80"/>
      <c r="PEC1" s="80"/>
      <c r="PEE1" s="81"/>
      <c r="PEJ1" s="80"/>
      <c r="PEX1" s="80"/>
      <c r="PEZ1" s="81"/>
      <c r="PFE1" s="80"/>
      <c r="PFS1" s="80"/>
      <c r="PFU1" s="81"/>
      <c r="PFZ1" s="80"/>
      <c r="PGN1" s="80"/>
      <c r="PGP1" s="81"/>
      <c r="PGU1" s="80"/>
      <c r="PHI1" s="80"/>
      <c r="PHK1" s="81"/>
      <c r="PHP1" s="80"/>
      <c r="PID1" s="80"/>
      <c r="PIF1" s="81"/>
      <c r="PIK1" s="80"/>
      <c r="PIY1" s="80"/>
      <c r="PJA1" s="81"/>
      <c r="PJF1" s="80"/>
      <c r="PJT1" s="80"/>
      <c r="PJV1" s="81"/>
      <c r="PKA1" s="80"/>
      <c r="PKO1" s="80"/>
      <c r="PKQ1" s="81"/>
      <c r="PKV1" s="80"/>
      <c r="PLJ1" s="80"/>
      <c r="PLL1" s="81"/>
      <c r="PLQ1" s="80"/>
      <c r="PME1" s="80"/>
      <c r="PMG1" s="81"/>
      <c r="PML1" s="80"/>
      <c r="PMZ1" s="80"/>
      <c r="PNB1" s="81"/>
      <c r="PNG1" s="80"/>
      <c r="PNU1" s="80"/>
      <c r="PNW1" s="81"/>
      <c r="POB1" s="80"/>
      <c r="POP1" s="80"/>
      <c r="POR1" s="81"/>
      <c r="POW1" s="80"/>
      <c r="PPK1" s="80"/>
      <c r="PPM1" s="81"/>
      <c r="PPR1" s="80"/>
      <c r="PQF1" s="80"/>
      <c r="PQH1" s="81"/>
      <c r="PQM1" s="80"/>
      <c r="PRA1" s="80"/>
      <c r="PRC1" s="81"/>
      <c r="PRH1" s="80"/>
      <c r="PRV1" s="80"/>
      <c r="PRX1" s="81"/>
      <c r="PSC1" s="80"/>
      <c r="PSQ1" s="80"/>
      <c r="PSS1" s="81"/>
      <c r="PSX1" s="80"/>
      <c r="PTL1" s="80"/>
      <c r="PTN1" s="81"/>
      <c r="PTS1" s="80"/>
      <c r="PUG1" s="80"/>
      <c r="PUI1" s="81"/>
      <c r="PUN1" s="80"/>
      <c r="PVB1" s="80"/>
      <c r="PVD1" s="81"/>
      <c r="PVI1" s="80"/>
      <c r="PVW1" s="80"/>
      <c r="PVY1" s="81"/>
      <c r="PWD1" s="80"/>
      <c r="PWR1" s="80"/>
      <c r="PWT1" s="81"/>
      <c r="PWY1" s="80"/>
      <c r="PXM1" s="80"/>
      <c r="PXO1" s="81"/>
      <c r="PXT1" s="80"/>
      <c r="PYH1" s="80"/>
      <c r="PYJ1" s="81"/>
      <c r="PYO1" s="80"/>
      <c r="PZC1" s="80"/>
      <c r="PZE1" s="81"/>
      <c r="PZJ1" s="80"/>
      <c r="PZX1" s="80"/>
      <c r="PZZ1" s="81"/>
      <c r="QAE1" s="80"/>
      <c r="QAS1" s="80"/>
      <c r="QAU1" s="81"/>
      <c r="QAZ1" s="80"/>
      <c r="QBN1" s="80"/>
      <c r="QBP1" s="81"/>
      <c r="QBU1" s="80"/>
      <c r="QCI1" s="80"/>
      <c r="QCK1" s="81"/>
      <c r="QCP1" s="80"/>
      <c r="QDD1" s="80"/>
      <c r="QDF1" s="81"/>
      <c r="QDK1" s="80"/>
      <c r="QDY1" s="80"/>
      <c r="QEA1" s="81"/>
      <c r="QEF1" s="80"/>
      <c r="QET1" s="80"/>
      <c r="QEV1" s="81"/>
      <c r="QFA1" s="80"/>
      <c r="QFO1" s="80"/>
      <c r="QFQ1" s="81"/>
      <c r="QFV1" s="80"/>
      <c r="QGJ1" s="80"/>
      <c r="QGL1" s="81"/>
      <c r="QGQ1" s="80"/>
      <c r="QHE1" s="80"/>
      <c r="QHG1" s="81"/>
      <c r="QHL1" s="80"/>
      <c r="QHZ1" s="80"/>
      <c r="QIB1" s="81"/>
      <c r="QIG1" s="80"/>
      <c r="QIU1" s="80"/>
      <c r="QIW1" s="81"/>
      <c r="QJB1" s="80"/>
      <c r="QJP1" s="80"/>
      <c r="QJR1" s="81"/>
      <c r="QJW1" s="80"/>
      <c r="QKK1" s="80"/>
      <c r="QKM1" s="81"/>
      <c r="QKR1" s="80"/>
      <c r="QLF1" s="80"/>
      <c r="QLH1" s="81"/>
      <c r="QLM1" s="80"/>
      <c r="QMA1" s="80"/>
      <c r="QMC1" s="81"/>
      <c r="QMH1" s="80"/>
      <c r="QMV1" s="80"/>
      <c r="QMX1" s="81"/>
      <c r="QNC1" s="80"/>
      <c r="QNQ1" s="80"/>
      <c r="QNS1" s="81"/>
      <c r="QNX1" s="80"/>
      <c r="QOL1" s="80"/>
      <c r="QON1" s="81"/>
      <c r="QOS1" s="80"/>
      <c r="QPG1" s="80"/>
      <c r="QPI1" s="81"/>
      <c r="QPN1" s="80"/>
      <c r="QQB1" s="80"/>
      <c r="QQD1" s="81"/>
      <c r="QQI1" s="80"/>
      <c r="QQW1" s="80"/>
      <c r="QQY1" s="81"/>
      <c r="QRD1" s="80"/>
      <c r="QRR1" s="80"/>
      <c r="QRT1" s="81"/>
      <c r="QRY1" s="80"/>
      <c r="QSM1" s="80"/>
      <c r="QSO1" s="81"/>
      <c r="QST1" s="80"/>
      <c r="QTH1" s="80"/>
      <c r="QTJ1" s="81"/>
      <c r="QTO1" s="80"/>
      <c r="QUC1" s="80"/>
      <c r="QUE1" s="81"/>
      <c r="QUJ1" s="80"/>
      <c r="QUX1" s="80"/>
      <c r="QUZ1" s="81"/>
      <c r="QVE1" s="80"/>
      <c r="QVS1" s="80"/>
      <c r="QVU1" s="81"/>
      <c r="QVZ1" s="80"/>
      <c r="QWN1" s="80"/>
      <c r="QWP1" s="81"/>
      <c r="QWU1" s="80"/>
      <c r="QXI1" s="80"/>
      <c r="QXK1" s="81"/>
      <c r="QXP1" s="80"/>
      <c r="QYD1" s="80"/>
      <c r="QYF1" s="81"/>
      <c r="QYK1" s="80"/>
      <c r="QYY1" s="80"/>
      <c r="QZA1" s="81"/>
      <c r="QZF1" s="80"/>
      <c r="QZT1" s="80"/>
      <c r="QZV1" s="81"/>
      <c r="RAA1" s="80"/>
      <c r="RAO1" s="80"/>
      <c r="RAQ1" s="81"/>
      <c r="RAV1" s="80"/>
      <c r="RBJ1" s="80"/>
      <c r="RBL1" s="81"/>
      <c r="RBQ1" s="80"/>
      <c r="RCE1" s="80"/>
      <c r="RCG1" s="81"/>
      <c r="RCL1" s="80"/>
      <c r="RCZ1" s="80"/>
      <c r="RDB1" s="81"/>
      <c r="RDG1" s="80"/>
      <c r="RDU1" s="80"/>
      <c r="RDW1" s="81"/>
      <c r="REB1" s="80"/>
      <c r="REP1" s="80"/>
      <c r="RER1" s="81"/>
      <c r="REW1" s="80"/>
      <c r="RFK1" s="80"/>
      <c r="RFM1" s="81"/>
      <c r="RFR1" s="80"/>
      <c r="RGF1" s="80"/>
      <c r="RGH1" s="81"/>
      <c r="RGM1" s="80"/>
      <c r="RHA1" s="80"/>
      <c r="RHC1" s="81"/>
      <c r="RHH1" s="80"/>
      <c r="RHV1" s="80"/>
      <c r="RHX1" s="81"/>
      <c r="RIC1" s="80"/>
      <c r="RIQ1" s="80"/>
      <c r="RIS1" s="81"/>
      <c r="RIX1" s="80"/>
      <c r="RJL1" s="80"/>
      <c r="RJN1" s="81"/>
      <c r="RJS1" s="80"/>
      <c r="RKG1" s="80"/>
      <c r="RKI1" s="81"/>
      <c r="RKN1" s="80"/>
      <c r="RLB1" s="80"/>
      <c r="RLD1" s="81"/>
      <c r="RLI1" s="80"/>
      <c r="RLW1" s="80"/>
      <c r="RLY1" s="81"/>
      <c r="RMD1" s="80"/>
      <c r="RMR1" s="80"/>
      <c r="RMT1" s="81"/>
      <c r="RMY1" s="80"/>
      <c r="RNM1" s="80"/>
      <c r="RNO1" s="81"/>
      <c r="RNT1" s="80"/>
      <c r="ROH1" s="80"/>
      <c r="ROJ1" s="81"/>
      <c r="ROO1" s="80"/>
      <c r="RPC1" s="80"/>
      <c r="RPE1" s="81"/>
      <c r="RPJ1" s="80"/>
      <c r="RPX1" s="80"/>
      <c r="RPZ1" s="81"/>
      <c r="RQE1" s="80"/>
      <c r="RQS1" s="80"/>
      <c r="RQU1" s="81"/>
      <c r="RQZ1" s="80"/>
      <c r="RRN1" s="80"/>
      <c r="RRP1" s="81"/>
      <c r="RRU1" s="80"/>
      <c r="RSI1" s="80"/>
      <c r="RSK1" s="81"/>
      <c r="RSP1" s="80"/>
      <c r="RTD1" s="80"/>
      <c r="RTF1" s="81"/>
      <c r="RTK1" s="80"/>
      <c r="RTY1" s="80"/>
      <c r="RUA1" s="81"/>
      <c r="RUF1" s="80"/>
      <c r="RUT1" s="80"/>
      <c r="RUV1" s="81"/>
      <c r="RVA1" s="80"/>
      <c r="RVO1" s="80"/>
      <c r="RVQ1" s="81"/>
      <c r="RVV1" s="80"/>
      <c r="RWJ1" s="80"/>
      <c r="RWL1" s="81"/>
      <c r="RWQ1" s="80"/>
      <c r="RXE1" s="80"/>
      <c r="RXG1" s="81"/>
      <c r="RXL1" s="80"/>
      <c r="RXZ1" s="80"/>
      <c r="RYB1" s="81"/>
      <c r="RYG1" s="80"/>
      <c r="RYU1" s="80"/>
      <c r="RYW1" s="81"/>
      <c r="RZB1" s="80"/>
      <c r="RZP1" s="80"/>
      <c r="RZR1" s="81"/>
      <c r="RZW1" s="80"/>
      <c r="SAK1" s="80"/>
      <c r="SAM1" s="81"/>
      <c r="SAR1" s="80"/>
      <c r="SBF1" s="80"/>
      <c r="SBH1" s="81"/>
      <c r="SBM1" s="80"/>
      <c r="SCA1" s="80"/>
      <c r="SCC1" s="81"/>
      <c r="SCH1" s="80"/>
      <c r="SCV1" s="80"/>
      <c r="SCX1" s="81"/>
      <c r="SDC1" s="80"/>
      <c r="SDQ1" s="80"/>
      <c r="SDS1" s="81"/>
      <c r="SDX1" s="80"/>
      <c r="SEL1" s="80"/>
      <c r="SEN1" s="81"/>
      <c r="SES1" s="80"/>
      <c r="SFG1" s="80"/>
      <c r="SFI1" s="81"/>
      <c r="SFN1" s="80"/>
      <c r="SGB1" s="80"/>
      <c r="SGD1" s="81"/>
      <c r="SGI1" s="80"/>
      <c r="SGW1" s="80"/>
      <c r="SGY1" s="81"/>
      <c r="SHD1" s="80"/>
      <c r="SHR1" s="80"/>
      <c r="SHT1" s="81"/>
      <c r="SHY1" s="80"/>
      <c r="SIM1" s="80"/>
      <c r="SIO1" s="81"/>
      <c r="SIT1" s="80"/>
      <c r="SJH1" s="80"/>
      <c r="SJJ1" s="81"/>
      <c r="SJO1" s="80"/>
      <c r="SKC1" s="80"/>
      <c r="SKE1" s="81"/>
      <c r="SKJ1" s="80"/>
      <c r="SKX1" s="80"/>
      <c r="SKZ1" s="81"/>
      <c r="SLE1" s="80"/>
      <c r="SLS1" s="80"/>
      <c r="SLU1" s="81"/>
      <c r="SLZ1" s="80"/>
      <c r="SMN1" s="80"/>
      <c r="SMP1" s="81"/>
      <c r="SMU1" s="80"/>
      <c r="SNI1" s="80"/>
      <c r="SNK1" s="81"/>
      <c r="SNP1" s="80"/>
      <c r="SOD1" s="80"/>
      <c r="SOF1" s="81"/>
      <c r="SOK1" s="80"/>
      <c r="SOY1" s="80"/>
      <c r="SPA1" s="81"/>
      <c r="SPF1" s="80"/>
      <c r="SPT1" s="80"/>
      <c r="SPV1" s="81"/>
      <c r="SQA1" s="80"/>
      <c r="SQO1" s="80"/>
      <c r="SQQ1" s="81"/>
      <c r="SQV1" s="80"/>
      <c r="SRJ1" s="80"/>
      <c r="SRL1" s="81"/>
      <c r="SRQ1" s="80"/>
      <c r="SSE1" s="80"/>
      <c r="SSG1" s="81"/>
      <c r="SSL1" s="80"/>
      <c r="SSZ1" s="80"/>
      <c r="STB1" s="81"/>
      <c r="STG1" s="80"/>
      <c r="STU1" s="80"/>
      <c r="STW1" s="81"/>
      <c r="SUB1" s="80"/>
      <c r="SUP1" s="80"/>
      <c r="SUR1" s="81"/>
      <c r="SUW1" s="80"/>
      <c r="SVK1" s="80"/>
      <c r="SVM1" s="81"/>
      <c r="SVR1" s="80"/>
      <c r="SWF1" s="80"/>
      <c r="SWH1" s="81"/>
      <c r="SWM1" s="80"/>
      <c r="SXA1" s="80"/>
      <c r="SXC1" s="81"/>
      <c r="SXH1" s="80"/>
      <c r="SXV1" s="80"/>
      <c r="SXX1" s="81"/>
      <c r="SYC1" s="80"/>
      <c r="SYQ1" s="80"/>
      <c r="SYS1" s="81"/>
      <c r="SYX1" s="80"/>
      <c r="SZL1" s="80"/>
      <c r="SZN1" s="81"/>
      <c r="SZS1" s="80"/>
      <c r="TAG1" s="80"/>
      <c r="TAI1" s="81"/>
      <c r="TAN1" s="80"/>
      <c r="TBB1" s="80"/>
      <c r="TBD1" s="81"/>
      <c r="TBI1" s="80"/>
      <c r="TBW1" s="80"/>
      <c r="TBY1" s="81"/>
      <c r="TCD1" s="80"/>
      <c r="TCR1" s="80"/>
      <c r="TCT1" s="81"/>
      <c r="TCY1" s="80"/>
      <c r="TDM1" s="80"/>
      <c r="TDO1" s="81"/>
      <c r="TDT1" s="80"/>
      <c r="TEH1" s="80"/>
      <c r="TEJ1" s="81"/>
      <c r="TEO1" s="80"/>
      <c r="TFC1" s="80"/>
      <c r="TFE1" s="81"/>
      <c r="TFJ1" s="80"/>
      <c r="TFX1" s="80"/>
      <c r="TFZ1" s="81"/>
      <c r="TGE1" s="80"/>
      <c r="TGS1" s="80"/>
      <c r="TGU1" s="81"/>
      <c r="TGZ1" s="80"/>
      <c r="THN1" s="80"/>
      <c r="THP1" s="81"/>
      <c r="THU1" s="80"/>
      <c r="TII1" s="80"/>
      <c r="TIK1" s="81"/>
      <c r="TIP1" s="80"/>
      <c r="TJD1" s="80"/>
      <c r="TJF1" s="81"/>
      <c r="TJK1" s="80"/>
      <c r="TJY1" s="80"/>
      <c r="TKA1" s="81"/>
      <c r="TKF1" s="80"/>
      <c r="TKT1" s="80"/>
      <c r="TKV1" s="81"/>
      <c r="TLA1" s="80"/>
      <c r="TLO1" s="80"/>
      <c r="TLQ1" s="81"/>
      <c r="TLV1" s="80"/>
      <c r="TMJ1" s="80"/>
      <c r="TML1" s="81"/>
      <c r="TMQ1" s="80"/>
      <c r="TNE1" s="80"/>
      <c r="TNG1" s="81"/>
      <c r="TNL1" s="80"/>
      <c r="TNZ1" s="80"/>
      <c r="TOB1" s="81"/>
      <c r="TOG1" s="80"/>
      <c r="TOU1" s="80"/>
      <c r="TOW1" s="81"/>
      <c r="TPB1" s="80"/>
      <c r="TPP1" s="80"/>
      <c r="TPR1" s="81"/>
      <c r="TPW1" s="80"/>
      <c r="TQK1" s="80"/>
      <c r="TQM1" s="81"/>
      <c r="TQR1" s="80"/>
      <c r="TRF1" s="80"/>
      <c r="TRH1" s="81"/>
      <c r="TRM1" s="80"/>
      <c r="TSA1" s="80"/>
      <c r="TSC1" s="81"/>
      <c r="TSH1" s="80"/>
      <c r="TSV1" s="80"/>
      <c r="TSX1" s="81"/>
      <c r="TTC1" s="80"/>
      <c r="TTQ1" s="80"/>
      <c r="TTS1" s="81"/>
      <c r="TTX1" s="80"/>
      <c r="TUL1" s="80"/>
      <c r="TUN1" s="81"/>
      <c r="TUS1" s="80"/>
      <c r="TVG1" s="80"/>
      <c r="TVI1" s="81"/>
      <c r="TVN1" s="80"/>
      <c r="TWB1" s="80"/>
      <c r="TWD1" s="81"/>
      <c r="TWI1" s="80"/>
      <c r="TWW1" s="80"/>
      <c r="TWY1" s="81"/>
      <c r="TXD1" s="80"/>
      <c r="TXR1" s="80"/>
      <c r="TXT1" s="81"/>
      <c r="TXY1" s="80"/>
      <c r="TYM1" s="80"/>
      <c r="TYO1" s="81"/>
      <c r="TYT1" s="80"/>
      <c r="TZH1" s="80"/>
      <c r="TZJ1" s="81"/>
      <c r="TZO1" s="80"/>
      <c r="UAC1" s="80"/>
      <c r="UAE1" s="81"/>
      <c r="UAJ1" s="80"/>
      <c r="UAX1" s="80"/>
      <c r="UAZ1" s="81"/>
      <c r="UBE1" s="80"/>
      <c r="UBS1" s="80"/>
      <c r="UBU1" s="81"/>
      <c r="UBZ1" s="80"/>
      <c r="UCN1" s="80"/>
      <c r="UCP1" s="81"/>
      <c r="UCU1" s="80"/>
      <c r="UDI1" s="80"/>
      <c r="UDK1" s="81"/>
      <c r="UDP1" s="80"/>
      <c r="UED1" s="80"/>
      <c r="UEF1" s="81"/>
      <c r="UEK1" s="80"/>
      <c r="UEY1" s="80"/>
      <c r="UFA1" s="81"/>
      <c r="UFF1" s="80"/>
      <c r="UFT1" s="80"/>
      <c r="UFV1" s="81"/>
      <c r="UGA1" s="80"/>
      <c r="UGO1" s="80"/>
      <c r="UGQ1" s="81"/>
      <c r="UGV1" s="80"/>
      <c r="UHJ1" s="80"/>
      <c r="UHL1" s="81"/>
      <c r="UHQ1" s="80"/>
      <c r="UIE1" s="80"/>
      <c r="UIG1" s="81"/>
      <c r="UIL1" s="80"/>
      <c r="UIZ1" s="80"/>
      <c r="UJB1" s="81"/>
      <c r="UJG1" s="80"/>
      <c r="UJU1" s="80"/>
      <c r="UJW1" s="81"/>
      <c r="UKB1" s="80"/>
      <c r="UKP1" s="80"/>
      <c r="UKR1" s="81"/>
      <c r="UKW1" s="80"/>
      <c r="ULK1" s="80"/>
      <c r="ULM1" s="81"/>
      <c r="ULR1" s="80"/>
      <c r="UMF1" s="80"/>
      <c r="UMH1" s="81"/>
      <c r="UMM1" s="80"/>
      <c r="UNA1" s="80"/>
      <c r="UNC1" s="81"/>
      <c r="UNH1" s="80"/>
      <c r="UNV1" s="80"/>
      <c r="UNX1" s="81"/>
      <c r="UOC1" s="80"/>
      <c r="UOQ1" s="80"/>
      <c r="UOS1" s="81"/>
      <c r="UOX1" s="80"/>
      <c r="UPL1" s="80"/>
      <c r="UPN1" s="81"/>
      <c r="UPS1" s="80"/>
      <c r="UQG1" s="80"/>
      <c r="UQI1" s="81"/>
      <c r="UQN1" s="80"/>
      <c r="URB1" s="80"/>
      <c r="URD1" s="81"/>
      <c r="URI1" s="80"/>
      <c r="URW1" s="80"/>
      <c r="URY1" s="81"/>
      <c r="USD1" s="80"/>
      <c r="USR1" s="80"/>
      <c r="UST1" s="81"/>
      <c r="USY1" s="80"/>
      <c r="UTM1" s="80"/>
      <c r="UTO1" s="81"/>
      <c r="UTT1" s="80"/>
      <c r="UUH1" s="80"/>
      <c r="UUJ1" s="81"/>
      <c r="UUO1" s="80"/>
      <c r="UVC1" s="80"/>
      <c r="UVE1" s="81"/>
      <c r="UVJ1" s="80"/>
      <c r="UVX1" s="80"/>
      <c r="UVZ1" s="81"/>
      <c r="UWE1" s="80"/>
      <c r="UWS1" s="80"/>
      <c r="UWU1" s="81"/>
      <c r="UWZ1" s="80"/>
      <c r="UXN1" s="80"/>
      <c r="UXP1" s="81"/>
      <c r="UXU1" s="80"/>
      <c r="UYI1" s="80"/>
      <c r="UYK1" s="81"/>
      <c r="UYP1" s="80"/>
      <c r="UZD1" s="80"/>
      <c r="UZF1" s="81"/>
      <c r="UZK1" s="80"/>
      <c r="UZY1" s="80"/>
      <c r="VAA1" s="81"/>
      <c r="VAF1" s="80"/>
      <c r="VAT1" s="80"/>
      <c r="VAV1" s="81"/>
      <c r="VBA1" s="80"/>
      <c r="VBO1" s="80"/>
      <c r="VBQ1" s="81"/>
      <c r="VBV1" s="80"/>
      <c r="VCJ1" s="80"/>
      <c r="VCL1" s="81"/>
      <c r="VCQ1" s="80"/>
      <c r="VDE1" s="80"/>
      <c r="VDG1" s="81"/>
      <c r="VDL1" s="80"/>
      <c r="VDZ1" s="80"/>
      <c r="VEB1" s="81"/>
      <c r="VEG1" s="80"/>
      <c r="VEU1" s="80"/>
      <c r="VEW1" s="81"/>
      <c r="VFB1" s="80"/>
      <c r="VFP1" s="80"/>
      <c r="VFR1" s="81"/>
      <c r="VFW1" s="80"/>
      <c r="VGK1" s="80"/>
      <c r="VGM1" s="81"/>
      <c r="VGR1" s="80"/>
      <c r="VHF1" s="80"/>
      <c r="VHH1" s="81"/>
      <c r="VHM1" s="80"/>
      <c r="VIA1" s="80"/>
      <c r="VIC1" s="81"/>
      <c r="VIH1" s="80"/>
      <c r="VIV1" s="80"/>
      <c r="VIX1" s="81"/>
      <c r="VJC1" s="80"/>
      <c r="VJQ1" s="80"/>
      <c r="VJS1" s="81"/>
      <c r="VJX1" s="80"/>
      <c r="VKL1" s="80"/>
      <c r="VKN1" s="81"/>
      <c r="VKS1" s="80"/>
      <c r="VLG1" s="80"/>
      <c r="VLI1" s="81"/>
      <c r="VLN1" s="80"/>
      <c r="VMB1" s="80"/>
      <c r="VMD1" s="81"/>
      <c r="VMI1" s="80"/>
      <c r="VMW1" s="80"/>
      <c r="VMY1" s="81"/>
      <c r="VND1" s="80"/>
      <c r="VNR1" s="80"/>
      <c r="VNT1" s="81"/>
      <c r="VNY1" s="80"/>
      <c r="VOM1" s="80"/>
      <c r="VOO1" s="81"/>
      <c r="VOT1" s="80"/>
      <c r="VPH1" s="80"/>
      <c r="VPJ1" s="81"/>
      <c r="VPO1" s="80"/>
      <c r="VQC1" s="80"/>
      <c r="VQE1" s="81"/>
      <c r="VQJ1" s="80"/>
      <c r="VQX1" s="80"/>
      <c r="VQZ1" s="81"/>
      <c r="VRE1" s="80"/>
      <c r="VRS1" s="80"/>
      <c r="VRU1" s="81"/>
      <c r="VRZ1" s="80"/>
      <c r="VSN1" s="80"/>
      <c r="VSP1" s="81"/>
      <c r="VSU1" s="80"/>
      <c r="VTI1" s="80"/>
      <c r="VTK1" s="81"/>
      <c r="VTP1" s="80"/>
      <c r="VUD1" s="80"/>
      <c r="VUF1" s="81"/>
      <c r="VUK1" s="80"/>
      <c r="VUY1" s="80"/>
      <c r="VVA1" s="81"/>
      <c r="VVF1" s="80"/>
      <c r="VVT1" s="80"/>
      <c r="VVV1" s="81"/>
      <c r="VWA1" s="80"/>
      <c r="VWO1" s="80"/>
      <c r="VWQ1" s="81"/>
      <c r="VWV1" s="80"/>
      <c r="VXJ1" s="80"/>
      <c r="VXL1" s="81"/>
      <c r="VXQ1" s="80"/>
      <c r="VYE1" s="80"/>
      <c r="VYG1" s="81"/>
      <c r="VYL1" s="80"/>
      <c r="VYZ1" s="80"/>
      <c r="VZB1" s="81"/>
      <c r="VZG1" s="80"/>
      <c r="VZU1" s="80"/>
      <c r="VZW1" s="81"/>
      <c r="WAB1" s="80"/>
      <c r="WAP1" s="80"/>
      <c r="WAR1" s="81"/>
      <c r="WAW1" s="80"/>
      <c r="WBK1" s="80"/>
      <c r="WBM1" s="81"/>
      <c r="WBR1" s="80"/>
      <c r="WCF1" s="80"/>
      <c r="WCH1" s="81"/>
      <c r="WCM1" s="80"/>
      <c r="WDA1" s="80"/>
      <c r="WDC1" s="81"/>
      <c r="WDH1" s="80"/>
      <c r="WDV1" s="80"/>
      <c r="WDX1" s="81"/>
      <c r="WEC1" s="80"/>
      <c r="WEQ1" s="80"/>
      <c r="WES1" s="81"/>
      <c r="WEX1" s="80"/>
      <c r="WFL1" s="80"/>
      <c r="WFN1" s="81"/>
      <c r="WFS1" s="80"/>
      <c r="WGG1" s="80"/>
      <c r="WGI1" s="81"/>
      <c r="WGN1" s="80"/>
      <c r="WHB1" s="80"/>
      <c r="WHD1" s="81"/>
      <c r="WHI1" s="80"/>
      <c r="WHW1" s="80"/>
      <c r="WHY1" s="81"/>
      <c r="WID1" s="80"/>
      <c r="WIR1" s="80"/>
      <c r="WIT1" s="81"/>
      <c r="WIY1" s="80"/>
      <c r="WJM1" s="80"/>
      <c r="WJO1" s="81"/>
      <c r="WJT1" s="80"/>
      <c r="WKH1" s="80"/>
      <c r="WKJ1" s="81"/>
      <c r="WKO1" s="80"/>
      <c r="WLC1" s="80"/>
      <c r="WLE1" s="81"/>
      <c r="WLJ1" s="80"/>
      <c r="WLX1" s="80"/>
      <c r="WLZ1" s="81"/>
      <c r="WME1" s="80"/>
      <c r="WMS1" s="80"/>
      <c r="WMU1" s="81"/>
      <c r="WMZ1" s="80"/>
      <c r="WNN1" s="80"/>
      <c r="WNP1" s="81"/>
      <c r="WNU1" s="80"/>
      <c r="WOI1" s="80"/>
      <c r="WOK1" s="81"/>
      <c r="WOP1" s="80"/>
      <c r="WPD1" s="80"/>
      <c r="WPF1" s="81"/>
      <c r="WPK1" s="80"/>
      <c r="WPY1" s="80"/>
      <c r="WQA1" s="81"/>
      <c r="WQF1" s="80"/>
      <c r="WQT1" s="80"/>
      <c r="WQV1" s="81"/>
      <c r="WRA1" s="80"/>
      <c r="WRO1" s="80"/>
      <c r="WRQ1" s="81"/>
      <c r="WRV1" s="80"/>
      <c r="WSJ1" s="80"/>
      <c r="WSL1" s="81"/>
      <c r="WSQ1" s="80"/>
      <c r="WTE1" s="80"/>
      <c r="WTG1" s="81"/>
      <c r="WTL1" s="80"/>
      <c r="WTZ1" s="80"/>
      <c r="WUB1" s="81"/>
      <c r="WUG1" s="80"/>
      <c r="WUU1" s="80"/>
      <c r="WUW1" s="81"/>
      <c r="WVB1" s="80"/>
      <c r="WVP1" s="80"/>
      <c r="WVR1" s="81"/>
      <c r="WVW1" s="80"/>
      <c r="WWK1" s="80"/>
      <c r="WWM1" s="81"/>
      <c r="WWR1" s="80"/>
      <c r="WXF1" s="80"/>
      <c r="WXH1" s="81"/>
      <c r="WXM1" s="80"/>
      <c r="WYA1" s="80"/>
      <c r="WYC1" s="81"/>
      <c r="WYH1" s="80"/>
      <c r="WYV1" s="80"/>
      <c r="WYX1" s="81"/>
      <c r="WZC1" s="80"/>
      <c r="WZQ1" s="80"/>
      <c r="WZS1" s="81"/>
      <c r="WZX1" s="80"/>
      <c r="XAL1" s="80"/>
      <c r="XAN1" s="81"/>
      <c r="XAS1" s="80"/>
      <c r="XBG1" s="80"/>
      <c r="XBI1" s="81"/>
      <c r="XBN1" s="80"/>
      <c r="XCB1" s="80"/>
      <c r="XCD1" s="81"/>
      <c r="XCI1" s="80"/>
      <c r="XCW1" s="80"/>
      <c r="XCY1" s="81"/>
      <c r="XDD1" s="80"/>
      <c r="XDR1" s="80"/>
      <c r="XDT1" s="81"/>
      <c r="XDY1" s="80"/>
      <c r="XEM1" s="80"/>
      <c r="XEO1" s="81"/>
      <c r="XET1" s="80"/>
    </row>
    <row r="2" spans="1:1023 1037:2047 2052:3060 3074:4089 4103:5118 5132:6142 6147:7155 7169:8184 8198:9213 9227:10237 10242:11264 11266:12279 12293:13308 13322:14332 14337:15359 15361:16374" ht="19" thickBot="1" x14ac:dyDescent="0.5">
      <c r="B2" s="841" t="s">
        <v>93</v>
      </c>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2"/>
      <c r="AZ2" s="75"/>
      <c r="BU2" s="75"/>
      <c r="CP2" s="75"/>
      <c r="DK2" s="75"/>
      <c r="EF2" s="75"/>
      <c r="FA2" s="75"/>
      <c r="FV2" s="75"/>
      <c r="GQ2" s="75"/>
      <c r="HL2" s="75"/>
      <c r="IG2" s="75"/>
      <c r="JB2" s="75"/>
      <c r="JW2" s="75"/>
      <c r="KR2" s="75"/>
      <c r="LM2" s="75"/>
      <c r="MH2" s="75"/>
      <c r="NC2" s="75"/>
      <c r="NX2" s="75"/>
      <c r="OS2" s="75"/>
      <c r="PN2" s="75"/>
      <c r="QI2" s="75"/>
      <c r="RD2" s="75"/>
      <c r="RY2" s="75"/>
      <c r="ST2" s="75"/>
      <c r="TO2" s="75"/>
      <c r="UJ2" s="75"/>
      <c r="VE2" s="75"/>
      <c r="VZ2" s="75"/>
      <c r="WU2" s="75"/>
      <c r="XP2" s="75"/>
      <c r="YK2" s="75"/>
      <c r="ZF2" s="75"/>
      <c r="AAA2" s="75"/>
      <c r="AAV2" s="75"/>
      <c r="ABQ2" s="75"/>
      <c r="ACL2" s="75"/>
      <c r="ADG2" s="75"/>
      <c r="AEB2" s="75"/>
      <c r="AEW2" s="75"/>
      <c r="AFR2" s="75"/>
      <c r="AGM2" s="75"/>
      <c r="AHH2" s="75"/>
      <c r="AIC2" s="75"/>
      <c r="AIX2" s="75"/>
      <c r="AJS2" s="75"/>
      <c r="AKN2" s="75"/>
      <c r="ALI2" s="75"/>
      <c r="AMD2" s="75"/>
      <c r="AMY2" s="75"/>
      <c r="ANT2" s="75"/>
      <c r="AOO2" s="75"/>
      <c r="APJ2" s="75"/>
      <c r="AQE2" s="75"/>
      <c r="AQZ2" s="75"/>
      <c r="ARU2" s="75"/>
      <c r="ASP2" s="75"/>
      <c r="ATK2" s="75"/>
      <c r="AUF2" s="75"/>
      <c r="AVA2" s="75"/>
      <c r="AVV2" s="75"/>
      <c r="AWQ2" s="75"/>
      <c r="AXL2" s="75"/>
      <c r="AYG2" s="75"/>
      <c r="AZB2" s="75"/>
      <c r="AZW2" s="75"/>
      <c r="BAR2" s="75"/>
      <c r="BBM2" s="75"/>
      <c r="BCH2" s="75"/>
      <c r="BDC2" s="75"/>
      <c r="BDX2" s="75"/>
      <c r="BES2" s="75"/>
      <c r="BFN2" s="75"/>
      <c r="BGI2" s="75"/>
      <c r="BHD2" s="75"/>
      <c r="BHY2" s="75"/>
      <c r="BIT2" s="75"/>
      <c r="BJO2" s="75"/>
      <c r="BKJ2" s="75"/>
      <c r="BLE2" s="75"/>
      <c r="BLZ2" s="75"/>
      <c r="BMU2" s="75"/>
      <c r="BNP2" s="75"/>
      <c r="BOK2" s="75"/>
      <c r="BPF2" s="75"/>
      <c r="BQA2" s="75"/>
      <c r="BQV2" s="75"/>
      <c r="BRQ2" s="75"/>
      <c r="BSL2" s="75"/>
      <c r="BTG2" s="75"/>
      <c r="BUB2" s="75"/>
      <c r="BUW2" s="75"/>
      <c r="BVR2" s="75"/>
      <c r="BWM2" s="75"/>
      <c r="BXH2" s="75"/>
      <c r="BYC2" s="75"/>
      <c r="BYX2" s="75"/>
      <c r="BZS2" s="75"/>
      <c r="CAN2" s="75"/>
      <c r="CBI2" s="75"/>
      <c r="CCD2" s="75"/>
      <c r="CCY2" s="75"/>
      <c r="CDT2" s="75"/>
      <c r="CEO2" s="75"/>
      <c r="CFJ2" s="75"/>
      <c r="CGE2" s="75"/>
      <c r="CGZ2" s="75"/>
      <c r="CHU2" s="75"/>
      <c r="CIP2" s="75"/>
      <c r="CJK2" s="75"/>
      <c r="CKF2" s="75"/>
      <c r="CLA2" s="75"/>
      <c r="CLV2" s="75"/>
      <c r="CMQ2" s="75"/>
      <c r="CNL2" s="75"/>
      <c r="COG2" s="75"/>
      <c r="CPB2" s="75"/>
      <c r="CPW2" s="75"/>
      <c r="CQR2" s="75"/>
      <c r="CRM2" s="75"/>
      <c r="CSH2" s="75"/>
      <c r="CTC2" s="75"/>
      <c r="CTX2" s="75"/>
      <c r="CUS2" s="75"/>
      <c r="CVN2" s="75"/>
      <c r="CWI2" s="75"/>
      <c r="CXD2" s="75"/>
      <c r="CXY2" s="75"/>
      <c r="CYT2" s="75"/>
      <c r="CZO2" s="75"/>
      <c r="DAJ2" s="75"/>
      <c r="DBE2" s="75"/>
      <c r="DBZ2" s="75"/>
      <c r="DCU2" s="75"/>
      <c r="DDP2" s="75"/>
      <c r="DEK2" s="75"/>
      <c r="DFF2" s="75"/>
      <c r="DGA2" s="75"/>
      <c r="DGV2" s="75"/>
      <c r="DHQ2" s="75"/>
      <c r="DIL2" s="75"/>
      <c r="DJG2" s="75"/>
      <c r="DKB2" s="75"/>
      <c r="DKW2" s="75"/>
      <c r="DLR2" s="75"/>
      <c r="DMM2" s="75"/>
      <c r="DNH2" s="75"/>
      <c r="DOC2" s="75"/>
      <c r="DOX2" s="75"/>
      <c r="DPS2" s="75"/>
      <c r="DQN2" s="75"/>
      <c r="DRI2" s="75"/>
      <c r="DSD2" s="75"/>
      <c r="DSY2" s="75"/>
      <c r="DTT2" s="75"/>
      <c r="DUO2" s="75"/>
      <c r="DVJ2" s="75"/>
      <c r="DWE2" s="75"/>
      <c r="DWZ2" s="75"/>
      <c r="DXU2" s="75"/>
      <c r="DYP2" s="75"/>
      <c r="DZK2" s="75"/>
      <c r="EAF2" s="75"/>
      <c r="EBA2" s="75"/>
      <c r="EBV2" s="75"/>
      <c r="ECQ2" s="75"/>
      <c r="EDL2" s="75"/>
      <c r="EEG2" s="75"/>
      <c r="EFB2" s="75"/>
      <c r="EFW2" s="75"/>
      <c r="EGR2" s="75"/>
      <c r="EHM2" s="75"/>
      <c r="EIH2" s="75"/>
      <c r="EJC2" s="75"/>
      <c r="EJX2" s="75"/>
      <c r="EKS2" s="75"/>
      <c r="ELN2" s="75"/>
      <c r="EMI2" s="75"/>
      <c r="END2" s="75"/>
      <c r="ENY2" s="75"/>
      <c r="EOT2" s="75"/>
      <c r="EPO2" s="75"/>
      <c r="EQJ2" s="75"/>
      <c r="ERE2" s="75"/>
      <c r="ERZ2" s="75"/>
      <c r="ESU2" s="75"/>
      <c r="ETP2" s="75"/>
      <c r="EUK2" s="75"/>
      <c r="EVF2" s="75"/>
      <c r="EWA2" s="75"/>
      <c r="EWV2" s="75"/>
      <c r="EXQ2" s="75"/>
      <c r="EYL2" s="75"/>
      <c r="EZG2" s="75"/>
      <c r="FAB2" s="75"/>
      <c r="FAW2" s="75"/>
      <c r="FBR2" s="75"/>
      <c r="FCM2" s="75"/>
      <c r="FDH2" s="75"/>
      <c r="FEC2" s="75"/>
      <c r="FEX2" s="75"/>
      <c r="FFS2" s="75"/>
      <c r="FGN2" s="75"/>
      <c r="FHI2" s="75"/>
      <c r="FID2" s="75"/>
      <c r="FIY2" s="75"/>
      <c r="FJT2" s="75"/>
      <c r="FKO2" s="75"/>
      <c r="FLJ2" s="75"/>
      <c r="FME2" s="75"/>
      <c r="FMZ2" s="75"/>
      <c r="FNU2" s="75"/>
      <c r="FOP2" s="75"/>
      <c r="FPK2" s="75"/>
      <c r="FQF2" s="75"/>
      <c r="FRA2" s="75"/>
      <c r="FRV2" s="75"/>
      <c r="FSQ2" s="75"/>
      <c r="FTL2" s="75"/>
      <c r="FUG2" s="75"/>
      <c r="FVB2" s="75"/>
      <c r="FVW2" s="75"/>
      <c r="FWR2" s="75"/>
      <c r="FXM2" s="75"/>
      <c r="FYH2" s="75"/>
      <c r="FZC2" s="75"/>
      <c r="FZX2" s="75"/>
      <c r="GAS2" s="75"/>
      <c r="GBN2" s="75"/>
      <c r="GCI2" s="75"/>
      <c r="GDD2" s="75"/>
      <c r="GDY2" s="75"/>
      <c r="GET2" s="75"/>
      <c r="GFO2" s="75"/>
      <c r="GGJ2" s="75"/>
      <c r="GHE2" s="75"/>
      <c r="GHZ2" s="75"/>
      <c r="GIU2" s="75"/>
      <c r="GJP2" s="75"/>
      <c r="GKK2" s="75"/>
      <c r="GLF2" s="75"/>
      <c r="GMA2" s="75"/>
      <c r="GMV2" s="75"/>
      <c r="GNQ2" s="75"/>
      <c r="GOL2" s="75"/>
      <c r="GPG2" s="75"/>
      <c r="GQB2" s="75"/>
      <c r="GQW2" s="75"/>
      <c r="GRR2" s="75"/>
      <c r="GSM2" s="75"/>
      <c r="GTH2" s="75"/>
      <c r="GUC2" s="75"/>
      <c r="GUX2" s="75"/>
      <c r="GVS2" s="75"/>
      <c r="GWN2" s="75"/>
      <c r="GXI2" s="75"/>
      <c r="GYD2" s="75"/>
      <c r="GYY2" s="75"/>
      <c r="GZT2" s="75"/>
      <c r="HAO2" s="75"/>
      <c r="HBJ2" s="75"/>
      <c r="HCE2" s="75"/>
      <c r="HCZ2" s="75"/>
      <c r="HDU2" s="75"/>
      <c r="HEP2" s="75"/>
      <c r="HFK2" s="75"/>
      <c r="HGF2" s="75"/>
      <c r="HHA2" s="75"/>
      <c r="HHV2" s="75"/>
      <c r="HIQ2" s="75"/>
      <c r="HJL2" s="75"/>
      <c r="HKG2" s="75"/>
      <c r="HLB2" s="75"/>
      <c r="HLW2" s="75"/>
      <c r="HMR2" s="75"/>
      <c r="HNM2" s="75"/>
      <c r="HOH2" s="75"/>
      <c r="HPC2" s="75"/>
      <c r="HPX2" s="75"/>
      <c r="HQS2" s="75"/>
      <c r="HRN2" s="75"/>
      <c r="HSI2" s="75"/>
      <c r="HTD2" s="75"/>
      <c r="HTY2" s="75"/>
      <c r="HUT2" s="75"/>
      <c r="HVO2" s="75"/>
      <c r="HWJ2" s="75"/>
      <c r="HXE2" s="75"/>
      <c r="HXZ2" s="75"/>
      <c r="HYU2" s="75"/>
      <c r="HZP2" s="75"/>
      <c r="IAK2" s="75"/>
      <c r="IBF2" s="75"/>
      <c r="ICA2" s="75"/>
      <c r="ICV2" s="75"/>
      <c r="IDQ2" s="75"/>
      <c r="IEL2" s="75"/>
      <c r="IFG2" s="75"/>
      <c r="IGB2" s="75"/>
      <c r="IGW2" s="75"/>
      <c r="IHR2" s="75"/>
      <c r="IIM2" s="75"/>
      <c r="IJH2" s="75"/>
      <c r="IKC2" s="75"/>
      <c r="IKX2" s="75"/>
      <c r="ILS2" s="75"/>
      <c r="IMN2" s="75"/>
      <c r="INI2" s="75"/>
      <c r="IOD2" s="75"/>
      <c r="IOY2" s="75"/>
      <c r="IPT2" s="75"/>
      <c r="IQO2" s="75"/>
      <c r="IRJ2" s="75"/>
      <c r="ISE2" s="75"/>
      <c r="ISZ2" s="75"/>
      <c r="ITU2" s="75"/>
      <c r="IUP2" s="75"/>
      <c r="IVK2" s="75"/>
      <c r="IWF2" s="75"/>
      <c r="IXA2" s="75"/>
      <c r="IXV2" s="75"/>
      <c r="IYQ2" s="75"/>
      <c r="IZL2" s="75"/>
      <c r="JAG2" s="75"/>
      <c r="JBB2" s="75"/>
      <c r="JBW2" s="75"/>
      <c r="JCR2" s="75"/>
      <c r="JDM2" s="75"/>
      <c r="JEH2" s="75"/>
      <c r="JFC2" s="75"/>
      <c r="JFX2" s="75"/>
      <c r="JGS2" s="75"/>
      <c r="JHN2" s="75"/>
      <c r="JII2" s="75"/>
      <c r="JJD2" s="75"/>
      <c r="JJY2" s="75"/>
      <c r="JKT2" s="75"/>
      <c r="JLO2" s="75"/>
      <c r="JMJ2" s="75"/>
      <c r="JNE2" s="75"/>
      <c r="JNZ2" s="75"/>
      <c r="JOU2" s="75"/>
      <c r="JPP2" s="75"/>
      <c r="JQK2" s="75"/>
      <c r="JRF2" s="75"/>
      <c r="JSA2" s="75"/>
      <c r="JSV2" s="75"/>
      <c r="JTQ2" s="75"/>
      <c r="JUL2" s="75"/>
      <c r="JVG2" s="75"/>
      <c r="JWB2" s="75"/>
      <c r="JWW2" s="75"/>
      <c r="JXR2" s="75"/>
      <c r="JYM2" s="75"/>
      <c r="JZH2" s="75"/>
      <c r="KAC2" s="75"/>
      <c r="KAX2" s="75"/>
      <c r="KBS2" s="75"/>
      <c r="KCN2" s="75"/>
      <c r="KDI2" s="75"/>
      <c r="KED2" s="75"/>
      <c r="KEY2" s="75"/>
      <c r="KFT2" s="75"/>
      <c r="KGO2" s="75"/>
      <c r="KHJ2" s="75"/>
      <c r="KIE2" s="75"/>
      <c r="KIZ2" s="75"/>
      <c r="KJU2" s="75"/>
      <c r="KKP2" s="75"/>
      <c r="KLK2" s="75"/>
      <c r="KMF2" s="75"/>
      <c r="KNA2" s="75"/>
      <c r="KNV2" s="75"/>
      <c r="KOQ2" s="75"/>
      <c r="KPL2" s="75"/>
      <c r="KQG2" s="75"/>
      <c r="KRB2" s="75"/>
      <c r="KRW2" s="75"/>
      <c r="KSR2" s="75"/>
      <c r="KTM2" s="75"/>
      <c r="KUH2" s="75"/>
      <c r="KVC2" s="75"/>
      <c r="KVX2" s="75"/>
      <c r="KWS2" s="75"/>
      <c r="KXN2" s="75"/>
      <c r="KYI2" s="75"/>
      <c r="KZD2" s="75"/>
      <c r="KZY2" s="75"/>
      <c r="LAT2" s="75"/>
      <c r="LBO2" s="75"/>
      <c r="LCJ2" s="75"/>
      <c r="LDE2" s="75"/>
      <c r="LDZ2" s="75"/>
      <c r="LEU2" s="75"/>
      <c r="LFP2" s="75"/>
      <c r="LGK2" s="75"/>
      <c r="LHF2" s="75"/>
      <c r="LIA2" s="75"/>
      <c r="LIV2" s="75"/>
      <c r="LJQ2" s="75"/>
      <c r="LKL2" s="75"/>
      <c r="LLG2" s="75"/>
      <c r="LMB2" s="75"/>
      <c r="LMW2" s="75"/>
      <c r="LNR2" s="75"/>
      <c r="LOM2" s="75"/>
      <c r="LPH2" s="75"/>
      <c r="LQC2" s="75"/>
      <c r="LQX2" s="75"/>
      <c r="LRS2" s="75"/>
      <c r="LSN2" s="75"/>
      <c r="LTI2" s="75"/>
      <c r="LUD2" s="75"/>
      <c r="LUY2" s="75"/>
      <c r="LVT2" s="75"/>
      <c r="LWO2" s="75"/>
      <c r="LXJ2" s="75"/>
      <c r="LYE2" s="75"/>
      <c r="LYZ2" s="75"/>
      <c r="LZU2" s="75"/>
      <c r="MAP2" s="75"/>
      <c r="MBK2" s="75"/>
      <c r="MCF2" s="75"/>
      <c r="MDA2" s="75"/>
      <c r="MDV2" s="75"/>
      <c r="MEQ2" s="75"/>
      <c r="MFL2" s="75"/>
      <c r="MGG2" s="75"/>
      <c r="MHB2" s="75"/>
      <c r="MHW2" s="75"/>
      <c r="MIR2" s="75"/>
      <c r="MJM2" s="75"/>
      <c r="MKH2" s="75"/>
      <c r="MLC2" s="75"/>
      <c r="MLX2" s="75"/>
      <c r="MMS2" s="75"/>
      <c r="MNN2" s="75"/>
      <c r="MOI2" s="75"/>
      <c r="MPD2" s="75"/>
      <c r="MPY2" s="75"/>
      <c r="MQT2" s="75"/>
      <c r="MRO2" s="75"/>
      <c r="MSJ2" s="75"/>
      <c r="MTE2" s="75"/>
      <c r="MTZ2" s="75"/>
      <c r="MUU2" s="75"/>
      <c r="MVP2" s="75"/>
      <c r="MWK2" s="75"/>
      <c r="MXF2" s="75"/>
      <c r="MYA2" s="75"/>
      <c r="MYV2" s="75"/>
      <c r="MZQ2" s="75"/>
      <c r="NAL2" s="75"/>
      <c r="NBG2" s="75"/>
      <c r="NCB2" s="75"/>
      <c r="NCW2" s="75"/>
      <c r="NDR2" s="75"/>
      <c r="NEM2" s="75"/>
      <c r="NFH2" s="75"/>
      <c r="NGC2" s="75"/>
      <c r="NGX2" s="75"/>
      <c r="NHS2" s="75"/>
      <c r="NIN2" s="75"/>
      <c r="NJI2" s="75"/>
      <c r="NKD2" s="75"/>
      <c r="NKY2" s="75"/>
      <c r="NLT2" s="75"/>
      <c r="NMO2" s="75"/>
      <c r="NNJ2" s="75"/>
      <c r="NOE2" s="75"/>
      <c r="NOZ2" s="75"/>
      <c r="NPU2" s="75"/>
      <c r="NQP2" s="75"/>
      <c r="NRK2" s="75"/>
      <c r="NSF2" s="75"/>
      <c r="NTA2" s="75"/>
      <c r="NTV2" s="75"/>
      <c r="NUQ2" s="75"/>
      <c r="NVL2" s="75"/>
      <c r="NWG2" s="75"/>
      <c r="NXB2" s="75"/>
      <c r="NXW2" s="75"/>
      <c r="NYR2" s="75"/>
      <c r="NZM2" s="75"/>
      <c r="OAH2" s="75"/>
      <c r="OBC2" s="75"/>
      <c r="OBX2" s="75"/>
      <c r="OCS2" s="75"/>
      <c r="ODN2" s="75"/>
      <c r="OEI2" s="75"/>
      <c r="OFD2" s="75"/>
      <c r="OFY2" s="75"/>
      <c r="OGT2" s="75"/>
      <c r="OHO2" s="75"/>
      <c r="OIJ2" s="75"/>
      <c r="OJE2" s="75"/>
      <c r="OJZ2" s="75"/>
      <c r="OKU2" s="75"/>
      <c r="OLP2" s="75"/>
      <c r="OMK2" s="75"/>
      <c r="ONF2" s="75"/>
      <c r="OOA2" s="75"/>
      <c r="OOV2" s="75"/>
      <c r="OPQ2" s="75"/>
      <c r="OQL2" s="75"/>
      <c r="ORG2" s="75"/>
      <c r="OSB2" s="75"/>
      <c r="OSW2" s="75"/>
      <c r="OTR2" s="75"/>
      <c r="OUM2" s="75"/>
      <c r="OVH2" s="75"/>
      <c r="OWC2" s="75"/>
      <c r="OWX2" s="75"/>
      <c r="OXS2" s="75"/>
      <c r="OYN2" s="75"/>
      <c r="OZI2" s="75"/>
      <c r="PAD2" s="75"/>
      <c r="PAY2" s="75"/>
      <c r="PBT2" s="75"/>
      <c r="PCO2" s="75"/>
      <c r="PDJ2" s="75"/>
      <c r="PEE2" s="75"/>
      <c r="PEZ2" s="75"/>
      <c r="PFU2" s="75"/>
      <c r="PGP2" s="75"/>
      <c r="PHK2" s="75"/>
      <c r="PIF2" s="75"/>
      <c r="PJA2" s="75"/>
      <c r="PJV2" s="75"/>
      <c r="PKQ2" s="75"/>
      <c r="PLL2" s="75"/>
      <c r="PMG2" s="75"/>
      <c r="PNB2" s="75"/>
      <c r="PNW2" s="75"/>
      <c r="POR2" s="75"/>
      <c r="PPM2" s="75"/>
      <c r="PQH2" s="75"/>
      <c r="PRC2" s="75"/>
      <c r="PRX2" s="75"/>
      <c r="PSS2" s="75"/>
      <c r="PTN2" s="75"/>
      <c r="PUI2" s="75"/>
      <c r="PVD2" s="75"/>
      <c r="PVY2" s="75"/>
      <c r="PWT2" s="75"/>
      <c r="PXO2" s="75"/>
      <c r="PYJ2" s="75"/>
      <c r="PZE2" s="75"/>
      <c r="PZZ2" s="75"/>
      <c r="QAU2" s="75"/>
      <c r="QBP2" s="75"/>
      <c r="QCK2" s="75"/>
      <c r="QDF2" s="75"/>
      <c r="QEA2" s="75"/>
      <c r="QEV2" s="75"/>
      <c r="QFQ2" s="75"/>
      <c r="QGL2" s="75"/>
      <c r="QHG2" s="75"/>
      <c r="QIB2" s="75"/>
      <c r="QIW2" s="75"/>
      <c r="QJR2" s="75"/>
      <c r="QKM2" s="75"/>
      <c r="QLH2" s="75"/>
      <c r="QMC2" s="75"/>
      <c r="QMX2" s="75"/>
      <c r="QNS2" s="75"/>
      <c r="QON2" s="75"/>
      <c r="QPI2" s="75"/>
      <c r="QQD2" s="75"/>
      <c r="QQY2" s="75"/>
      <c r="QRT2" s="75"/>
      <c r="QSO2" s="75"/>
      <c r="QTJ2" s="75"/>
      <c r="QUE2" s="75"/>
      <c r="QUZ2" s="75"/>
      <c r="QVU2" s="75"/>
      <c r="QWP2" s="75"/>
      <c r="QXK2" s="75"/>
      <c r="QYF2" s="75"/>
      <c r="QZA2" s="75"/>
      <c r="QZV2" s="75"/>
      <c r="RAQ2" s="75"/>
      <c r="RBL2" s="75"/>
      <c r="RCG2" s="75"/>
      <c r="RDB2" s="75"/>
      <c r="RDW2" s="75"/>
      <c r="RER2" s="75"/>
      <c r="RFM2" s="75"/>
      <c r="RGH2" s="75"/>
      <c r="RHC2" s="75"/>
      <c r="RHX2" s="75"/>
      <c r="RIS2" s="75"/>
      <c r="RJN2" s="75"/>
      <c r="RKI2" s="75"/>
      <c r="RLD2" s="75"/>
      <c r="RLY2" s="75"/>
      <c r="RMT2" s="75"/>
      <c r="RNO2" s="75"/>
      <c r="ROJ2" s="75"/>
      <c r="RPE2" s="75"/>
      <c r="RPZ2" s="75"/>
      <c r="RQU2" s="75"/>
      <c r="RRP2" s="75"/>
      <c r="RSK2" s="75"/>
      <c r="RTF2" s="75"/>
      <c r="RUA2" s="75"/>
      <c r="RUV2" s="75"/>
      <c r="RVQ2" s="75"/>
      <c r="RWL2" s="75"/>
      <c r="RXG2" s="75"/>
      <c r="RYB2" s="75"/>
      <c r="RYW2" s="75"/>
      <c r="RZR2" s="75"/>
      <c r="SAM2" s="75"/>
      <c r="SBH2" s="75"/>
      <c r="SCC2" s="75"/>
      <c r="SCX2" s="75"/>
      <c r="SDS2" s="75"/>
      <c r="SEN2" s="75"/>
      <c r="SFI2" s="75"/>
      <c r="SGD2" s="75"/>
      <c r="SGY2" s="75"/>
      <c r="SHT2" s="75"/>
      <c r="SIO2" s="75"/>
      <c r="SJJ2" s="75"/>
      <c r="SKE2" s="75"/>
      <c r="SKZ2" s="75"/>
      <c r="SLU2" s="75"/>
      <c r="SMP2" s="75"/>
      <c r="SNK2" s="75"/>
      <c r="SOF2" s="75"/>
      <c r="SPA2" s="75"/>
      <c r="SPV2" s="75"/>
      <c r="SQQ2" s="75"/>
      <c r="SRL2" s="75"/>
      <c r="SSG2" s="75"/>
      <c r="STB2" s="75"/>
      <c r="STW2" s="75"/>
      <c r="SUR2" s="75"/>
      <c r="SVM2" s="75"/>
      <c r="SWH2" s="75"/>
      <c r="SXC2" s="75"/>
      <c r="SXX2" s="75"/>
      <c r="SYS2" s="75"/>
      <c r="SZN2" s="75"/>
      <c r="TAI2" s="75"/>
      <c r="TBD2" s="75"/>
      <c r="TBY2" s="75"/>
      <c r="TCT2" s="75"/>
      <c r="TDO2" s="75"/>
      <c r="TEJ2" s="75"/>
      <c r="TFE2" s="75"/>
      <c r="TFZ2" s="75"/>
      <c r="TGU2" s="75"/>
      <c r="THP2" s="75"/>
      <c r="TIK2" s="75"/>
      <c r="TJF2" s="75"/>
      <c r="TKA2" s="75"/>
      <c r="TKV2" s="75"/>
      <c r="TLQ2" s="75"/>
      <c r="TML2" s="75"/>
      <c r="TNG2" s="75"/>
      <c r="TOB2" s="75"/>
      <c r="TOW2" s="75"/>
      <c r="TPR2" s="75"/>
      <c r="TQM2" s="75"/>
      <c r="TRH2" s="75"/>
      <c r="TSC2" s="75"/>
      <c r="TSX2" s="75"/>
      <c r="TTS2" s="75"/>
      <c r="TUN2" s="75"/>
      <c r="TVI2" s="75"/>
      <c r="TWD2" s="75"/>
      <c r="TWY2" s="75"/>
      <c r="TXT2" s="75"/>
      <c r="TYO2" s="75"/>
      <c r="TZJ2" s="75"/>
      <c r="UAE2" s="75"/>
      <c r="UAZ2" s="75"/>
      <c r="UBU2" s="75"/>
      <c r="UCP2" s="75"/>
      <c r="UDK2" s="75"/>
      <c r="UEF2" s="75"/>
      <c r="UFA2" s="75"/>
      <c r="UFV2" s="75"/>
      <c r="UGQ2" s="75"/>
      <c r="UHL2" s="75"/>
      <c r="UIG2" s="75"/>
      <c r="UJB2" s="75"/>
      <c r="UJW2" s="75"/>
      <c r="UKR2" s="75"/>
      <c r="ULM2" s="75"/>
      <c r="UMH2" s="75"/>
      <c r="UNC2" s="75"/>
      <c r="UNX2" s="75"/>
      <c r="UOS2" s="75"/>
      <c r="UPN2" s="75"/>
      <c r="UQI2" s="75"/>
      <c r="URD2" s="75"/>
      <c r="URY2" s="75"/>
      <c r="UST2" s="75"/>
      <c r="UTO2" s="75"/>
      <c r="UUJ2" s="75"/>
      <c r="UVE2" s="75"/>
      <c r="UVZ2" s="75"/>
      <c r="UWU2" s="75"/>
      <c r="UXP2" s="75"/>
      <c r="UYK2" s="75"/>
      <c r="UZF2" s="75"/>
      <c r="VAA2" s="75"/>
      <c r="VAV2" s="75"/>
      <c r="VBQ2" s="75"/>
      <c r="VCL2" s="75"/>
      <c r="VDG2" s="75"/>
      <c r="VEB2" s="75"/>
      <c r="VEW2" s="75"/>
      <c r="VFR2" s="75"/>
      <c r="VGM2" s="75"/>
      <c r="VHH2" s="75"/>
      <c r="VIC2" s="75"/>
      <c r="VIX2" s="75"/>
      <c r="VJS2" s="75"/>
      <c r="VKN2" s="75"/>
      <c r="VLI2" s="75"/>
      <c r="VMD2" s="75"/>
      <c r="VMY2" s="75"/>
      <c r="VNT2" s="75"/>
      <c r="VOO2" s="75"/>
      <c r="VPJ2" s="75"/>
      <c r="VQE2" s="75"/>
      <c r="VQZ2" s="75"/>
      <c r="VRU2" s="75"/>
      <c r="VSP2" s="75"/>
      <c r="VTK2" s="75"/>
      <c r="VUF2" s="75"/>
      <c r="VVA2" s="75"/>
      <c r="VVV2" s="75"/>
      <c r="VWQ2" s="75"/>
      <c r="VXL2" s="75"/>
      <c r="VYG2" s="75"/>
      <c r="VZB2" s="75"/>
      <c r="VZW2" s="75"/>
      <c r="WAR2" s="75"/>
      <c r="WBM2" s="75"/>
      <c r="WCH2" s="75"/>
      <c r="WDC2" s="75"/>
      <c r="WDX2" s="75"/>
      <c r="WES2" s="75"/>
      <c r="WFN2" s="75"/>
      <c r="WGI2" s="75"/>
      <c r="WHD2" s="75"/>
      <c r="WHY2" s="75"/>
      <c r="WIT2" s="75"/>
      <c r="WJO2" s="75"/>
      <c r="WKJ2" s="75"/>
      <c r="WLE2" s="75"/>
      <c r="WLZ2" s="75"/>
      <c r="WMU2" s="75"/>
      <c r="WNP2" s="75"/>
      <c r="WOK2" s="75"/>
      <c r="WPF2" s="75"/>
      <c r="WQA2" s="75"/>
      <c r="WQV2" s="75"/>
      <c r="WRQ2" s="75"/>
      <c r="WSL2" s="75"/>
      <c r="WTG2" s="75"/>
      <c r="WUB2" s="75"/>
      <c r="WUW2" s="75"/>
      <c r="WVR2" s="75"/>
      <c r="WWM2" s="75"/>
      <c r="WXH2" s="75"/>
      <c r="WYC2" s="75"/>
      <c r="WYX2" s="75"/>
      <c r="WZS2" s="75"/>
      <c r="XAN2" s="75"/>
      <c r="XBI2" s="75"/>
      <c r="XCD2" s="75"/>
      <c r="XCY2" s="75"/>
      <c r="XDT2" s="75"/>
      <c r="XEO2" s="75"/>
    </row>
    <row r="3" spans="1:1023 1037:2047 2052:3060 3074:4089 4103:5118 5132:6142 6147:7155 7169:8184 8198:9213 9227:10237 10242:11264 11266:12279 12293:13308 13322:14332 14337:15359 15361:16374" ht="19" thickBot="1" x14ac:dyDescent="0.5">
      <c r="B3" s="843" t="s">
        <v>94</v>
      </c>
      <c r="C3" s="844"/>
      <c r="D3" s="844"/>
      <c r="E3" s="844"/>
      <c r="F3" s="844"/>
      <c r="G3" s="844"/>
      <c r="H3" s="844"/>
      <c r="I3" s="844"/>
      <c r="J3" s="844"/>
      <c r="K3" s="844"/>
      <c r="L3" s="844"/>
      <c r="M3" s="844"/>
      <c r="N3" s="844"/>
      <c r="O3" s="844"/>
      <c r="P3" s="844"/>
      <c r="Q3" s="844"/>
      <c r="R3" s="844"/>
      <c r="S3" s="844"/>
      <c r="T3" s="844"/>
      <c r="U3" s="845"/>
      <c r="W3" s="843" t="s">
        <v>106</v>
      </c>
      <c r="X3" s="844"/>
      <c r="Y3" s="844"/>
      <c r="Z3" s="844"/>
      <c r="AA3" s="844"/>
      <c r="AB3" s="844"/>
      <c r="AC3" s="844"/>
      <c r="AD3" s="844"/>
      <c r="AE3" s="844"/>
      <c r="AF3" s="844"/>
      <c r="AG3" s="844"/>
      <c r="AH3" s="844"/>
      <c r="AI3" s="844"/>
      <c r="AJ3" s="844"/>
      <c r="AK3" s="844"/>
      <c r="AL3" s="844"/>
      <c r="AM3" s="844"/>
      <c r="AN3" s="844"/>
      <c r="AO3" s="844"/>
      <c r="AP3" s="845"/>
    </row>
    <row r="4" spans="1:1023 1037:2047 2052:3060 3074:4089 4103:5118 5132:6142 6147:7155 7169:8184 8198:9213 9227:10237 10242:11264 11266:12279 12293:13308 13322:14332 14337:15359 15361:16374" s="84" customFormat="1" ht="44.15" customHeight="1" x14ac:dyDescent="0.35">
      <c r="B4" s="196"/>
      <c r="D4" s="850" t="s">
        <v>95</v>
      </c>
      <c r="E4" s="850"/>
      <c r="F4" s="850"/>
      <c r="G4" s="850"/>
      <c r="H4" s="859"/>
      <c r="I4" s="856" t="s">
        <v>96</v>
      </c>
      <c r="J4" s="857"/>
      <c r="K4" s="857"/>
      <c r="L4" s="857"/>
      <c r="M4" s="857"/>
      <c r="N4" s="858"/>
      <c r="O4" s="849" t="s">
        <v>80</v>
      </c>
      <c r="P4" s="850"/>
      <c r="Q4" s="850"/>
      <c r="R4" s="850"/>
      <c r="S4" s="850"/>
      <c r="T4" s="850"/>
      <c r="U4" s="851"/>
      <c r="W4" s="196"/>
      <c r="Y4" s="854" t="s">
        <v>95</v>
      </c>
      <c r="Z4" s="854"/>
      <c r="AA4" s="854"/>
      <c r="AB4" s="854"/>
      <c r="AC4" s="855"/>
      <c r="AD4" s="860" t="s">
        <v>96</v>
      </c>
      <c r="AE4" s="850"/>
      <c r="AF4" s="850"/>
      <c r="AG4" s="850"/>
      <c r="AH4" s="850"/>
      <c r="AI4" s="859"/>
      <c r="AJ4" s="849" t="s">
        <v>80</v>
      </c>
      <c r="AK4" s="850"/>
      <c r="AL4" s="850"/>
      <c r="AM4" s="850"/>
      <c r="AN4" s="850"/>
      <c r="AO4" s="850"/>
      <c r="AP4" s="851"/>
    </row>
    <row r="5" spans="1:1023 1037:2047 2052:3060 3074:4089 4103:5118 5132:6142 6147:7155 7169:8184 8198:9213 9227:10237 10242:11264 11266:12279 12293:13308 13322:14332 14337:15359 15361:16374" s="79" customFormat="1" x14ac:dyDescent="0.35">
      <c r="B5" s="88"/>
      <c r="D5" s="847" t="s">
        <v>104</v>
      </c>
      <c r="E5" s="847"/>
      <c r="F5" s="847"/>
      <c r="G5" s="847"/>
      <c r="H5" s="848"/>
      <c r="I5" s="846" t="s">
        <v>128</v>
      </c>
      <c r="J5" s="847"/>
      <c r="K5" s="847"/>
      <c r="L5" s="847"/>
      <c r="M5" s="847"/>
      <c r="N5" s="848"/>
      <c r="O5" s="852" t="s">
        <v>105</v>
      </c>
      <c r="P5" s="847"/>
      <c r="Q5" s="847"/>
      <c r="R5" s="847"/>
      <c r="S5" s="847"/>
      <c r="T5" s="847"/>
      <c r="U5" s="853"/>
      <c r="W5" s="88"/>
      <c r="Y5" s="847" t="s">
        <v>104</v>
      </c>
      <c r="Z5" s="847"/>
      <c r="AA5" s="847"/>
      <c r="AB5" s="847"/>
      <c r="AC5" s="848"/>
      <c r="AD5" s="846" t="s">
        <v>103</v>
      </c>
      <c r="AE5" s="847"/>
      <c r="AF5" s="847"/>
      <c r="AG5" s="847"/>
      <c r="AH5" s="847"/>
      <c r="AI5" s="848"/>
      <c r="AJ5" s="852" t="s">
        <v>105</v>
      </c>
      <c r="AK5" s="847"/>
      <c r="AL5" s="847"/>
      <c r="AM5" s="847"/>
      <c r="AN5" s="847"/>
      <c r="AO5" s="847"/>
      <c r="AP5" s="853"/>
    </row>
    <row r="6" spans="1:1023 1037:2047 2052:3060 3074:4089 4103:5118 5132:6142 6147:7155 7169:8184 8198:9213 9227:10237 10242:11264 11266:12279 12293:13308 13322:14332 14337:15359 15361:16374" s="90" customFormat="1" ht="18.5" x14ac:dyDescent="0.45">
      <c r="B6" s="103" t="s">
        <v>97</v>
      </c>
      <c r="D6" s="87"/>
      <c r="I6" s="91"/>
      <c r="J6" s="87"/>
      <c r="O6" s="93"/>
      <c r="P6" s="87"/>
      <c r="U6" s="94"/>
      <c r="W6" s="93"/>
      <c r="Y6" s="87"/>
      <c r="AD6" s="91"/>
      <c r="AE6" s="87"/>
      <c r="AJ6" s="93"/>
      <c r="AK6" s="87"/>
      <c r="AP6" s="94"/>
    </row>
    <row r="7" spans="1:1023 1037:2047 2052:3060 3074:4089 4103:5118 5132:6142 6147:7155 7169:8184 8198:9213 9227:10237 10242:11264 11266:12279 12293:13308 13322:14332 14337:15359 15361:16374" x14ac:dyDescent="0.35">
      <c r="B7" s="85"/>
      <c r="C7" t="s">
        <v>10</v>
      </c>
      <c r="D7" s="1">
        <f>+'1. projektplan '!G64</f>
        <v>0</v>
      </c>
      <c r="I7" s="22"/>
      <c r="J7" s="1"/>
      <c r="P7" s="1">
        <f>+'1. projektplan '!G65</f>
        <v>0</v>
      </c>
      <c r="W7" s="85"/>
      <c r="X7" t="s">
        <v>10</v>
      </c>
      <c r="Y7" s="1">
        <f>+'1. projektplan '!G70</f>
        <v>0</v>
      </c>
      <c r="AE7" s="1"/>
      <c r="AK7" s="1">
        <f>+'1. projektplan '!G71</f>
        <v>0</v>
      </c>
    </row>
    <row r="8" spans="1:1023 1037:2047 2052:3060 3074:4089 4103:5118 5132:6142 6147:7155 7169:8184 8198:9213 9227:10237 10242:11264 11266:12279 12293:13308 13322:14332 14337:15359 15361:16374" x14ac:dyDescent="0.35">
      <c r="B8" s="85"/>
      <c r="C8" t="s">
        <v>14</v>
      </c>
      <c r="D8" s="104">
        <f>+'1. projektplan '!H64</f>
        <v>0</v>
      </c>
      <c r="I8" s="22"/>
      <c r="J8" s="104"/>
      <c r="P8" s="104">
        <f>+'1. projektplan '!H65</f>
        <v>0</v>
      </c>
      <c r="W8" s="85"/>
      <c r="X8" t="s">
        <v>14</v>
      </c>
      <c r="Y8" s="104">
        <f>+'1. projektplan '!H70</f>
        <v>0</v>
      </c>
      <c r="AE8" s="104"/>
      <c r="AK8" s="104">
        <f>+'1. projektplan '!H71</f>
        <v>0</v>
      </c>
    </row>
    <row r="9" spans="1:1023 1037:2047 2052:3060 3074:4089 4103:5118 5132:6142 6147:7155 7169:8184 8198:9213 9227:10237 10242:11264 11266:12279 12293:13308 13322:14332 14337:15359 15361:16374" s="7" customFormat="1" x14ac:dyDescent="0.35">
      <c r="A9" s="102"/>
      <c r="B9" s="110"/>
      <c r="C9" s="6" t="s">
        <v>89</v>
      </c>
      <c r="D9" s="101">
        <f>+'1. projektplan '!I64</f>
        <v>0</v>
      </c>
      <c r="I9" s="21"/>
      <c r="J9" s="101"/>
      <c r="O9" s="24"/>
      <c r="P9" s="101">
        <f>+'1. projektplan '!I65</f>
        <v>0</v>
      </c>
      <c r="U9" s="25"/>
      <c r="V9" s="102"/>
      <c r="W9" s="110"/>
      <c r="X9" s="6" t="s">
        <v>89</v>
      </c>
      <c r="Y9" s="101">
        <f>+'1. projektplan '!I70</f>
        <v>0</v>
      </c>
      <c r="AD9" s="21"/>
      <c r="AE9" s="101"/>
      <c r="AJ9" s="24"/>
      <c r="AK9" s="101">
        <f>+'1. projektplan '!I71</f>
        <v>0</v>
      </c>
      <c r="AP9" s="25"/>
      <c r="AQ9" s="102"/>
    </row>
    <row r="10" spans="1:1023 1037:2047 2052:3060 3074:4089 4103:5118 5132:6142 6147:7155 7169:8184 8198:9213 9227:10237 10242:11264 11266:12279 12293:13308 13322:14332 14337:15359 15361:16374" s="8" customFormat="1" x14ac:dyDescent="0.35">
      <c r="A10" s="95"/>
      <c r="B10" s="111"/>
      <c r="C10" s="8" t="s">
        <v>90</v>
      </c>
      <c r="D10" s="31">
        <f>+'1. projektplan '!J64</f>
        <v>-12.5</v>
      </c>
      <c r="I10" s="23"/>
      <c r="J10" s="31"/>
      <c r="O10" s="26"/>
      <c r="P10" s="31">
        <f>+'1. projektplan '!J65</f>
        <v>-12.5</v>
      </c>
      <c r="U10" s="27"/>
      <c r="V10" s="95"/>
      <c r="W10" s="111"/>
      <c r="X10" s="8" t="s">
        <v>90</v>
      </c>
      <c r="Y10" s="31">
        <f>+'1. projektplan '!J70</f>
        <v>-12.5</v>
      </c>
      <c r="AD10" s="23"/>
      <c r="AE10" s="31"/>
      <c r="AJ10" s="26"/>
      <c r="AK10" s="31">
        <f>+'1. projektplan '!J71</f>
        <v>-12.5</v>
      </c>
      <c r="AP10" s="27"/>
      <c r="AQ10" s="95"/>
    </row>
    <row r="11" spans="1:1023 1037:2047 2052:3060 3074:4089 4103:5118 5132:6142 6147:7155 7169:8184 8198:9213 9227:10237 10242:11264 11266:12279 12293:13308 13322:14332 14337:15359 15361:16374" x14ac:dyDescent="0.35">
      <c r="B11" s="85"/>
      <c r="C11" t="s">
        <v>15</v>
      </c>
      <c r="D11" s="105">
        <f>+'1. projektplan '!K64</f>
        <v>0</v>
      </c>
      <c r="I11" s="22"/>
      <c r="J11" s="105"/>
      <c r="P11" s="105">
        <f>+'1. projektplan '!K65</f>
        <v>0</v>
      </c>
      <c r="W11" s="85"/>
      <c r="X11" t="s">
        <v>15</v>
      </c>
      <c r="Y11" s="105">
        <f>+'1. projektplan '!K70</f>
        <v>0</v>
      </c>
      <c r="AE11" s="105"/>
      <c r="AK11" s="105">
        <f>+'1. projektplan '!K71</f>
        <v>0</v>
      </c>
    </row>
    <row r="12" spans="1:1023 1037:2047 2052:3060 3074:4089 4103:5118 5132:6142 6147:7155 7169:8184 8198:9213 9227:10237 10242:11264 11266:12279 12293:13308 13322:14332 14337:15359 15361:16374" ht="15.65" customHeight="1" x14ac:dyDescent="0.35">
      <c r="B12" s="85"/>
      <c r="D12" s="1"/>
      <c r="I12" s="22"/>
      <c r="J12" s="1"/>
      <c r="P12" s="1"/>
      <c r="W12" s="85"/>
      <c r="Y12" s="1"/>
      <c r="AE12" s="1"/>
      <c r="AK12" s="1"/>
    </row>
    <row r="13" spans="1:1023 1037:2047 2052:3060 3074:4089 4103:5118 5132:6142 6147:7155 7169:8184 8198:9213 9227:10237 10242:11264 11266:12279 12293:13308 13322:14332 14337:15359 15361:16374" s="90" customFormat="1" ht="18.5" x14ac:dyDescent="0.45">
      <c r="B13" s="103" t="s">
        <v>98</v>
      </c>
      <c r="D13" s="87"/>
      <c r="I13" s="91"/>
      <c r="J13" s="87"/>
      <c r="O13" s="93"/>
      <c r="P13" s="87"/>
      <c r="U13" s="94"/>
      <c r="W13" s="103" t="s">
        <v>98</v>
      </c>
      <c r="Y13" s="87"/>
      <c r="AD13" s="91"/>
      <c r="AE13" s="87"/>
      <c r="AJ13" s="93"/>
      <c r="AK13" s="87"/>
      <c r="AP13" s="94"/>
    </row>
    <row r="14" spans="1:1023 1037:2047 2052:3060 3074:4089 4103:5118 5132:6142 6147:7155 7169:8184 8198:9213 9227:10237 10242:11264 11266:12279 12293:13308 13322:14332 14337:15359 15361:16374" x14ac:dyDescent="0.35">
      <c r="B14" s="85"/>
      <c r="C14" t="s">
        <v>10</v>
      </c>
      <c r="D14" s="1">
        <f>+D7</f>
        <v>0</v>
      </c>
      <c r="E14" s="1" t="s">
        <v>11</v>
      </c>
      <c r="J14">
        <f>+J7</f>
        <v>0</v>
      </c>
      <c r="K14" t="s">
        <v>11</v>
      </c>
      <c r="O14" s="15" t="s">
        <v>10</v>
      </c>
      <c r="P14" s="1">
        <f>+P7</f>
        <v>0</v>
      </c>
      <c r="Q14" s="1" t="s">
        <v>11</v>
      </c>
      <c r="W14" s="85"/>
      <c r="X14" t="s">
        <v>10</v>
      </c>
      <c r="Y14" s="1">
        <f>+Y7</f>
        <v>0</v>
      </c>
      <c r="Z14" s="1" t="s">
        <v>11</v>
      </c>
      <c r="AE14">
        <f>+AE7</f>
        <v>0</v>
      </c>
      <c r="AK14" s="1">
        <f>+AK7</f>
        <v>0</v>
      </c>
      <c r="AL14" s="1" t="s">
        <v>11</v>
      </c>
    </row>
    <row r="15" spans="1:1023 1037:2047 2052:3060 3074:4089 4103:5118 5132:6142 6147:7155 7169:8184 8198:9213 9227:10237 10242:11264 11266:12279 12293:13308 13322:14332 14337:15359 15361:16374" s="8" customFormat="1" x14ac:dyDescent="0.35">
      <c r="A15" s="95"/>
      <c r="B15" s="111"/>
      <c r="C15" s="8" t="s">
        <v>14</v>
      </c>
      <c r="D15" s="76">
        <f>+D8</f>
        <v>0</v>
      </c>
      <c r="I15" s="26"/>
      <c r="J15" s="76">
        <f>+J8</f>
        <v>0</v>
      </c>
      <c r="O15" s="26"/>
      <c r="P15" s="76">
        <f>+P8</f>
        <v>0</v>
      </c>
      <c r="U15" s="27"/>
      <c r="V15" s="95"/>
      <c r="W15" s="111"/>
      <c r="X15" s="8" t="s">
        <v>14</v>
      </c>
      <c r="Y15" s="76">
        <f>+Y8</f>
        <v>0</v>
      </c>
      <c r="AD15" s="23"/>
      <c r="AE15" s="76">
        <f>+AE8</f>
        <v>0</v>
      </c>
      <c r="AJ15" s="26"/>
      <c r="AK15" s="76">
        <f>+AK8</f>
        <v>0</v>
      </c>
      <c r="AP15" s="27"/>
      <c r="AQ15" s="95"/>
    </row>
    <row r="16" spans="1:1023 1037:2047 2052:3060 3074:4089 4103:5118 5132:6142 6147:7155 7169:8184 8198:9213 9227:10237 10242:11264 11266:12279 12293:13308 13322:14332 14337:15359 15361:16374" ht="29" x14ac:dyDescent="0.35">
      <c r="B16" s="112" t="s">
        <v>47</v>
      </c>
      <c r="C16" s="46" t="s">
        <v>129</v>
      </c>
      <c r="D16" s="43">
        <f>+IF(D9&lt;-100,-100,D9)</f>
        <v>0</v>
      </c>
      <c r="E16" t="s">
        <v>1</v>
      </c>
      <c r="G16">
        <f>+D16/100</f>
        <v>0</v>
      </c>
      <c r="H16" t="s">
        <v>8</v>
      </c>
      <c r="J16" s="43">
        <f>+IF(J9&lt;-100,-100,J9)</f>
        <v>0</v>
      </c>
      <c r="K16" t="s">
        <v>12</v>
      </c>
      <c r="M16">
        <v>-0.7</v>
      </c>
      <c r="N16" t="s">
        <v>8</v>
      </c>
      <c r="P16" s="43">
        <f>+IF(P9&lt;-100,-100,P9)</f>
        <v>0</v>
      </c>
      <c r="Q16" t="s">
        <v>12</v>
      </c>
      <c r="S16">
        <f>+P16/100</f>
        <v>0</v>
      </c>
      <c r="T16" t="s">
        <v>8</v>
      </c>
      <c r="W16" s="112" t="s">
        <v>47</v>
      </c>
      <c r="X16" s="46" t="s">
        <v>129</v>
      </c>
      <c r="Y16" s="43">
        <f>+IF(Y9&lt;-100,-100,Y9)</f>
        <v>0</v>
      </c>
      <c r="AB16">
        <f>+Y16/100</f>
        <v>0</v>
      </c>
      <c r="AE16" s="43">
        <f>+IF(AE9&lt;-100,-100,AE9)</f>
        <v>0</v>
      </c>
      <c r="AH16">
        <f>+AE16/100</f>
        <v>0</v>
      </c>
      <c r="AK16" s="43">
        <f>+IF(AK9&lt;-100,-100,AK9)</f>
        <v>0</v>
      </c>
      <c r="AN16">
        <f>+AK16/100</f>
        <v>0</v>
      </c>
    </row>
    <row r="17" spans="1:43" s="8" customFormat="1" x14ac:dyDescent="0.35">
      <c r="A17" s="95"/>
      <c r="B17" s="113" t="s">
        <v>13</v>
      </c>
      <c r="C17" s="8" t="s">
        <v>9</v>
      </c>
      <c r="D17" s="8">
        <f>+D10</f>
        <v>-12.5</v>
      </c>
      <c r="E17" s="8" t="s">
        <v>1</v>
      </c>
      <c r="G17" s="8">
        <f>+D17/100</f>
        <v>-0.125</v>
      </c>
      <c r="H17" s="8" t="s">
        <v>8</v>
      </c>
      <c r="I17" s="26"/>
      <c r="J17" s="8">
        <f>+J10</f>
        <v>0</v>
      </c>
      <c r="K17" s="8" t="s">
        <v>12</v>
      </c>
      <c r="M17" s="8">
        <v>-7.4999999999999997E-2</v>
      </c>
      <c r="N17" s="8" t="s">
        <v>8</v>
      </c>
      <c r="O17" s="26"/>
      <c r="P17" s="8">
        <f>+P10</f>
        <v>-12.5</v>
      </c>
      <c r="Q17" s="8" t="s">
        <v>12</v>
      </c>
      <c r="S17" s="8">
        <f>+P17/100</f>
        <v>-0.125</v>
      </c>
      <c r="T17" s="8" t="s">
        <v>8</v>
      </c>
      <c r="U17" s="27"/>
      <c r="V17" s="95"/>
      <c r="W17" s="113" t="s">
        <v>13</v>
      </c>
      <c r="X17" s="8" t="s">
        <v>9</v>
      </c>
      <c r="Y17" s="8">
        <f>+Y10</f>
        <v>-12.5</v>
      </c>
      <c r="AB17" s="8">
        <f>+Y17/100</f>
        <v>-0.125</v>
      </c>
      <c r="AD17" s="23"/>
      <c r="AE17" s="8">
        <f>+AE10</f>
        <v>0</v>
      </c>
      <c r="AH17" s="8">
        <f>+AE17/100</f>
        <v>0</v>
      </c>
      <c r="AJ17" s="26"/>
      <c r="AK17" s="8">
        <f>+AK10</f>
        <v>-12.5</v>
      </c>
      <c r="AN17" s="8">
        <f>+AK17/100</f>
        <v>-0.125</v>
      </c>
      <c r="AP17" s="27"/>
      <c r="AQ17" s="95"/>
    </row>
    <row r="18" spans="1:43" x14ac:dyDescent="0.35">
      <c r="B18" s="85"/>
      <c r="C18" t="s">
        <v>132</v>
      </c>
      <c r="D18" s="5">
        <f>+IF(D11&lt;-100,-100,D11)</f>
        <v>0</v>
      </c>
      <c r="J18" s="5">
        <f>+IF(J11&lt;-100,-100,J11)</f>
        <v>0</v>
      </c>
      <c r="P18" s="5">
        <f>+IF(P11&lt;-100,-100,P11)</f>
        <v>0</v>
      </c>
      <c r="W18" s="85"/>
      <c r="X18" t="s">
        <v>133</v>
      </c>
      <c r="Y18" s="5">
        <f>+IF(Y11&lt;-100,-100,Y11)</f>
        <v>0</v>
      </c>
      <c r="AE18" s="5">
        <f>+IF(AE11&lt;-100,-100,AE11)</f>
        <v>0</v>
      </c>
      <c r="AK18" s="5">
        <f>+IF(AK11&lt;-100,-100,AK11)</f>
        <v>0</v>
      </c>
    </row>
    <row r="19" spans="1:43" x14ac:dyDescent="0.35">
      <c r="B19" s="85"/>
      <c r="W19" s="85"/>
    </row>
    <row r="20" spans="1:43" s="79" customFormat="1" ht="18.5" x14ac:dyDescent="0.45">
      <c r="B20" s="108" t="s">
        <v>340</v>
      </c>
      <c r="I20" s="88"/>
      <c r="O20" s="88"/>
      <c r="U20" s="89"/>
      <c r="W20" s="108" t="s">
        <v>340</v>
      </c>
      <c r="AD20" s="80"/>
      <c r="AJ20" s="88"/>
      <c r="AP20" s="89"/>
    </row>
    <row r="21" spans="1:43" x14ac:dyDescent="0.35">
      <c r="B21" s="85"/>
      <c r="W21" s="85"/>
    </row>
    <row r="22" spans="1:43" ht="29" x14ac:dyDescent="0.35">
      <c r="B22" s="85"/>
      <c r="C22" s="36" t="s">
        <v>115</v>
      </c>
      <c r="D22" s="33">
        <f>IF(D18&lt;D16,D16,D18)</f>
        <v>0</v>
      </c>
      <c r="E22" s="33" t="s">
        <v>12</v>
      </c>
      <c r="F22" s="33"/>
      <c r="G22" s="33">
        <f>+D22/100</f>
        <v>0</v>
      </c>
      <c r="H22" s="33" t="s">
        <v>8</v>
      </c>
      <c r="I22" s="33"/>
      <c r="J22" s="33">
        <f>+IF(J18&lt;J16,J16,J18)</f>
        <v>0</v>
      </c>
      <c r="K22" s="33" t="s">
        <v>12</v>
      </c>
      <c r="L22" s="33"/>
      <c r="M22" s="33">
        <f>+J22/100</f>
        <v>0</v>
      </c>
      <c r="N22" s="33" t="s">
        <v>8</v>
      </c>
      <c r="O22" s="203"/>
      <c r="P22" s="33">
        <f>+IF(P18&lt;P16,P16,P18)</f>
        <v>0</v>
      </c>
      <c r="Q22" s="33" t="s">
        <v>1</v>
      </c>
      <c r="R22" s="33"/>
      <c r="S22" s="33">
        <f>+P22/100</f>
        <v>0</v>
      </c>
      <c r="T22" s="35" t="s">
        <v>8</v>
      </c>
      <c r="W22" s="85"/>
      <c r="X22" s="36" t="s">
        <v>110</v>
      </c>
      <c r="Y22" s="33">
        <f>+IF(Y18&lt;Y16,Y16,Y18)</f>
        <v>0</v>
      </c>
      <c r="Z22" s="33" t="s">
        <v>12</v>
      </c>
      <c r="AA22" s="33"/>
      <c r="AB22" s="33">
        <f>+Y22/100</f>
        <v>0</v>
      </c>
      <c r="AC22" s="33" t="s">
        <v>8</v>
      </c>
      <c r="AD22" s="32"/>
      <c r="AE22" s="33">
        <f>+IF(AE18&lt;AE16,AE16,AE18)</f>
        <v>0</v>
      </c>
      <c r="AF22" s="33" t="s">
        <v>12</v>
      </c>
      <c r="AG22" s="33"/>
      <c r="AH22" s="33">
        <f>+AE22/100</f>
        <v>0</v>
      </c>
      <c r="AI22" s="33" t="s">
        <v>8</v>
      </c>
      <c r="AJ22" s="203"/>
      <c r="AK22" s="33">
        <f>+IF(AK18&lt;AK16,AK16,AK18)</f>
        <v>0</v>
      </c>
      <c r="AL22" s="33" t="s">
        <v>12</v>
      </c>
      <c r="AM22" s="33"/>
      <c r="AN22" s="33">
        <f>+AK22/100</f>
        <v>0</v>
      </c>
      <c r="AO22" s="35" t="s">
        <v>8</v>
      </c>
    </row>
    <row r="23" spans="1:43" ht="15" thickBot="1" x14ac:dyDescent="0.4">
      <c r="B23" s="114"/>
      <c r="C23" s="18"/>
      <c r="D23" s="18"/>
      <c r="E23" s="18"/>
      <c r="F23" s="18"/>
      <c r="G23" s="18"/>
      <c r="H23" s="18"/>
      <c r="I23" s="17"/>
      <c r="J23" s="18"/>
      <c r="K23" s="18"/>
      <c r="L23" s="18"/>
      <c r="M23" s="18"/>
      <c r="N23" s="18"/>
      <c r="O23" s="17"/>
      <c r="P23" s="18"/>
      <c r="Q23" s="18"/>
      <c r="R23" s="18"/>
      <c r="S23" s="18"/>
      <c r="T23" s="18"/>
      <c r="U23" s="19"/>
      <c r="W23" s="114"/>
      <c r="X23" s="18"/>
      <c r="Y23" s="18"/>
      <c r="Z23" s="18"/>
      <c r="AA23" s="18"/>
      <c r="AB23" s="18"/>
      <c r="AC23" s="18"/>
      <c r="AD23" s="109"/>
      <c r="AE23" s="18"/>
      <c r="AF23" s="18"/>
      <c r="AG23" s="18"/>
      <c r="AH23" s="18"/>
      <c r="AI23" s="18"/>
      <c r="AJ23" s="17"/>
      <c r="AK23" s="18"/>
      <c r="AL23" s="18"/>
      <c r="AM23" s="18"/>
      <c r="AN23" s="18"/>
      <c r="AO23" s="18"/>
      <c r="AP23" s="19"/>
    </row>
    <row r="24" spans="1:43" s="90" customFormat="1" ht="18.5" x14ac:dyDescent="0.45">
      <c r="B24" s="81" t="s">
        <v>341</v>
      </c>
      <c r="I24" s="93"/>
      <c r="O24" s="93"/>
      <c r="U24" s="94"/>
      <c r="W24" s="81" t="s">
        <v>0</v>
      </c>
      <c r="AD24" s="93"/>
      <c r="AJ24" s="93"/>
      <c r="AP24" s="94"/>
    </row>
    <row r="25" spans="1:43" x14ac:dyDescent="0.35">
      <c r="AD25" s="15"/>
    </row>
    <row r="26" spans="1:43" x14ac:dyDescent="0.35">
      <c r="C26" t="s">
        <v>2</v>
      </c>
      <c r="D26" t="s">
        <v>3</v>
      </c>
      <c r="F26" t="s">
        <v>330</v>
      </c>
      <c r="G26" s="695">
        <f>-0.625+10.615*EXP(-7.436*(EXP(13.056*G22)))</f>
        <v>-0.61874098155973967</v>
      </c>
      <c r="H26" t="s">
        <v>5</v>
      </c>
      <c r="M26" s="5">
        <f>-0.625 + 10.615*EXP(-7.436*(EXP(13.056*M22)))</f>
        <v>-0.61874098155973967</v>
      </c>
      <c r="N26" t="s">
        <v>5</v>
      </c>
      <c r="S26" s="5">
        <f>-0.625+10.615*EXP(-7.436*(EXP(13.056*S22)))</f>
        <v>-0.61874098155973967</v>
      </c>
      <c r="T26" t="s">
        <v>5</v>
      </c>
      <c r="X26" t="s">
        <v>2</v>
      </c>
      <c r="Y26" t="s">
        <v>3</v>
      </c>
      <c r="AB26" s="5">
        <f>-0.625+10.615*EXP(-7.436*(EXP(13.056*AB22)))</f>
        <v>-0.61874098155973967</v>
      </c>
      <c r="AC26" t="s">
        <v>5</v>
      </c>
      <c r="AD26" s="15"/>
      <c r="AH26" s="5">
        <f>-0.625 + 10.615*EXP(-7.436*(EXP(13.056*AH22)))</f>
        <v>-0.61874098155973967</v>
      </c>
      <c r="AI26" t="s">
        <v>5</v>
      </c>
      <c r="AN26" s="5">
        <f>-0.625+10.615*EXP(-7.436*(EXP(13.056*AB22)))</f>
        <v>-0.61874098155973967</v>
      </c>
      <c r="AO26" t="s">
        <v>5</v>
      </c>
    </row>
    <row r="27" spans="1:43" x14ac:dyDescent="0.35">
      <c r="C27" s="8" t="s">
        <v>4</v>
      </c>
      <c r="D27" s="8" t="s">
        <v>3</v>
      </c>
      <c r="E27" s="8"/>
      <c r="F27" s="8" t="s">
        <v>329</v>
      </c>
      <c r="G27" s="9">
        <f>-0.625+10.615*EXP(-7.436*(EXP(13.056*G17)))</f>
        <v>1.854970672868987</v>
      </c>
      <c r="H27" s="8" t="s">
        <v>5</v>
      </c>
      <c r="I27" s="26"/>
      <c r="J27" s="8"/>
      <c r="K27" s="8"/>
      <c r="L27" s="8"/>
      <c r="M27" s="9">
        <f>-0.625 + 10.615*EXP(-7.436*(EXP(13.056*M17)))</f>
        <v>2.5002688552041685E-2</v>
      </c>
      <c r="N27" s="8" t="s">
        <v>5</v>
      </c>
      <c r="O27" s="26"/>
      <c r="P27" s="8"/>
      <c r="Q27" s="8"/>
      <c r="R27" s="8"/>
      <c r="S27" s="9">
        <f>-0.625+10.615*EXP(-7.436*(EXP(13.056*S17)))</f>
        <v>1.854970672868987</v>
      </c>
      <c r="T27" s="8" t="s">
        <v>5</v>
      </c>
      <c r="X27" s="8" t="s">
        <v>4</v>
      </c>
      <c r="Y27" s="8" t="s">
        <v>3</v>
      </c>
      <c r="Z27" s="8"/>
      <c r="AA27" s="8"/>
      <c r="AB27" s="9">
        <f>-0.625+10.615*EXP(-7.436*(EXP(13.056*AB17)))</f>
        <v>1.854970672868987</v>
      </c>
      <c r="AC27" s="8" t="s">
        <v>5</v>
      </c>
      <c r="AD27" s="26"/>
      <c r="AE27" s="8"/>
      <c r="AF27" s="8"/>
      <c r="AG27" s="8"/>
      <c r="AH27" s="9">
        <f>-0.625 + 10.615*EXP(-7.436*(EXP(13.056*AH17)))</f>
        <v>-0.61874098155973967</v>
      </c>
      <c r="AI27" s="8" t="s">
        <v>5</v>
      </c>
      <c r="AJ27" s="26"/>
      <c r="AK27" s="8"/>
      <c r="AL27" s="8"/>
      <c r="AM27" s="8"/>
      <c r="AN27" s="9">
        <f>-0.625+10.615*EXP(-7.436*(EXP(13.056*AN17)))</f>
        <v>1.854970672868987</v>
      </c>
      <c r="AO27" s="8" t="s">
        <v>5</v>
      </c>
    </row>
    <row r="28" spans="1:43" x14ac:dyDescent="0.35">
      <c r="E28" s="5"/>
      <c r="Z28" s="5"/>
      <c r="AD28" s="15"/>
    </row>
    <row r="29" spans="1:43" ht="29.5" thickBot="1" x14ac:dyDescent="0.4">
      <c r="C29" s="2" t="s">
        <v>6</v>
      </c>
      <c r="D29" s="3"/>
      <c r="E29" s="3"/>
      <c r="F29" s="3"/>
      <c r="G29" s="4">
        <f>+(G26-G27)*(44/12)</f>
        <v>-9.0702760662386641</v>
      </c>
      <c r="H29" s="3" t="s">
        <v>7</v>
      </c>
      <c r="I29" s="71"/>
      <c r="J29" s="3"/>
      <c r="K29" s="3"/>
      <c r="L29" s="3"/>
      <c r="M29" s="4">
        <f>+(M26-M27)*(44/12)</f>
        <v>-2.3603934570765315</v>
      </c>
      <c r="N29" s="3" t="s">
        <v>7</v>
      </c>
      <c r="O29" s="71"/>
      <c r="P29" s="3"/>
      <c r="Q29" s="3"/>
      <c r="R29" s="3"/>
      <c r="S29" s="4">
        <f>+(S26-S27)*(44/12)</f>
        <v>-9.0702760662386641</v>
      </c>
      <c r="T29" s="3" t="s">
        <v>7</v>
      </c>
      <c r="X29" s="2" t="s">
        <v>6</v>
      </c>
      <c r="Y29" s="3"/>
      <c r="Z29" s="3"/>
      <c r="AA29" s="3"/>
      <c r="AB29" s="4">
        <f>+((AB26-AB27)*(44/12))</f>
        <v>-9.0702760662386641</v>
      </c>
      <c r="AC29" s="3" t="s">
        <v>7</v>
      </c>
      <c r="AD29" s="71"/>
      <c r="AE29" s="3"/>
      <c r="AF29" s="3"/>
      <c r="AG29" s="3"/>
      <c r="AH29" s="4">
        <f>+((AH26-AH27)*(44/12))*0.75</f>
        <v>0</v>
      </c>
      <c r="AI29" s="3" t="s">
        <v>7</v>
      </c>
      <c r="AJ29" s="71"/>
      <c r="AK29" s="3"/>
      <c r="AL29" s="3"/>
      <c r="AM29" s="3"/>
      <c r="AN29" s="4">
        <f>+((AN26-AN27)*(44/12))</f>
        <v>-9.0702760662386641</v>
      </c>
      <c r="AO29" s="3" t="s">
        <v>7</v>
      </c>
    </row>
    <row r="30" spans="1:43" ht="15.5" thickTop="1" thickBot="1" x14ac:dyDescent="0.4">
      <c r="C30" t="s">
        <v>228</v>
      </c>
      <c r="G30">
        <f>+G29*D14</f>
        <v>0</v>
      </c>
      <c r="H30" s="3" t="s">
        <v>57</v>
      </c>
      <c r="M30">
        <f>+M29*J14</f>
        <v>0</v>
      </c>
      <c r="N30" s="3" t="s">
        <v>57</v>
      </c>
      <c r="S30">
        <f>+S29*P14</f>
        <v>0</v>
      </c>
      <c r="T30" s="3" t="s">
        <v>57</v>
      </c>
      <c r="X30" t="s">
        <v>56</v>
      </c>
      <c r="AB30">
        <f>+AB29*Y14</f>
        <v>0</v>
      </c>
      <c r="AC30" s="3" t="s">
        <v>57</v>
      </c>
      <c r="AD30" s="15"/>
      <c r="AH30">
        <f>+AH29*AE14</f>
        <v>0</v>
      </c>
      <c r="AI30" s="3" t="s">
        <v>57</v>
      </c>
      <c r="AN30">
        <f>+AN29*AK14</f>
        <v>0</v>
      </c>
      <c r="AO30" s="3" t="s">
        <v>57</v>
      </c>
    </row>
    <row r="31" spans="1:43" ht="15" thickTop="1" x14ac:dyDescent="0.35">
      <c r="X31" s="356"/>
      <c r="AD31" s="15"/>
    </row>
    <row r="32" spans="1:43" s="77" customFormat="1" x14ac:dyDescent="0.35">
      <c r="B32" s="84" t="s">
        <v>112</v>
      </c>
      <c r="I32" s="85"/>
      <c r="O32" s="85"/>
      <c r="U32" s="86"/>
      <c r="W32" s="84" t="s">
        <v>112</v>
      </c>
      <c r="AD32" s="85"/>
      <c r="AJ32" s="85"/>
      <c r="AP32" s="86"/>
    </row>
    <row r="33" spans="1:43" s="77" customFormat="1" ht="15" thickBot="1" x14ac:dyDescent="0.4">
      <c r="B33" s="84"/>
      <c r="I33" s="85"/>
      <c r="O33" s="85"/>
      <c r="U33" s="86"/>
      <c r="W33" s="84"/>
      <c r="AD33" s="85"/>
      <c r="AJ33" s="85"/>
      <c r="AP33" s="86"/>
    </row>
    <row r="34" spans="1:43" ht="17.5" thickBot="1" x14ac:dyDescent="0.5">
      <c r="C34" s="38" t="s">
        <v>52</v>
      </c>
      <c r="G34" s="43">
        <f>+'4. CO2_beregninger '!G79</f>
        <v>0</v>
      </c>
      <c r="H34" t="s">
        <v>111</v>
      </c>
      <c r="M34" s="43"/>
      <c r="N34" t="s">
        <v>111</v>
      </c>
      <c r="S34" s="43">
        <f>+'4. CO2_beregninger '!T79</f>
        <v>0</v>
      </c>
      <c r="T34" t="s">
        <v>111</v>
      </c>
      <c r="X34" s="38" t="s">
        <v>52</v>
      </c>
      <c r="AB34" s="43">
        <f>+'4. CO2_beregninger '!AC79</f>
        <v>0</v>
      </c>
      <c r="AC34" t="s">
        <v>111</v>
      </c>
      <c r="AD34" s="15"/>
      <c r="AH34" s="43" t="e">
        <f>+'4. CO2_beregninger '!AI79</f>
        <v>#REF!</v>
      </c>
      <c r="AI34" t="s">
        <v>111</v>
      </c>
      <c r="AN34" s="43">
        <f>+'4. CO2_beregninger '!AP79</f>
        <v>0</v>
      </c>
      <c r="AO34" t="s">
        <v>111</v>
      </c>
    </row>
    <row r="35" spans="1:43" ht="16" x14ac:dyDescent="0.4">
      <c r="C35" s="42"/>
      <c r="G35" s="43"/>
      <c r="AD35" s="15"/>
    </row>
    <row r="36" spans="1:43" s="79" customFormat="1" ht="18.5" x14ac:dyDescent="0.45">
      <c r="B36" s="87" t="s">
        <v>114</v>
      </c>
      <c r="I36" s="88"/>
      <c r="O36" s="88"/>
      <c r="U36" s="89"/>
      <c r="W36" s="87" t="s">
        <v>114</v>
      </c>
      <c r="AD36" s="88"/>
      <c r="AJ36" s="88"/>
      <c r="AP36" s="89"/>
    </row>
    <row r="37" spans="1:43" s="79" customFormat="1" ht="18.5" x14ac:dyDescent="0.45">
      <c r="B37" s="87"/>
      <c r="I37" s="88"/>
      <c r="O37" s="88"/>
      <c r="U37" s="89"/>
      <c r="W37" s="87"/>
      <c r="AD37" s="88"/>
      <c r="AJ37" s="88"/>
      <c r="AP37" s="89"/>
    </row>
    <row r="38" spans="1:43" s="74" customFormat="1" ht="18.5" x14ac:dyDescent="0.45">
      <c r="A38" s="92"/>
      <c r="B38" s="92"/>
      <c r="C38" s="96" t="s">
        <v>205</v>
      </c>
      <c r="D38" s="97"/>
      <c r="E38" s="97"/>
      <c r="F38" s="97"/>
      <c r="G38" s="98">
        <f>IFERROR((IF((G34/G30*(-1))&lt;0,0,(G34/G30*(-1)))),0)</f>
        <v>0</v>
      </c>
      <c r="H38" s="97" t="s">
        <v>58</v>
      </c>
      <c r="I38" s="99"/>
      <c r="J38" s="97"/>
      <c r="K38" s="97"/>
      <c r="L38" s="97"/>
      <c r="M38" s="98"/>
      <c r="N38" s="97" t="s">
        <v>58</v>
      </c>
      <c r="O38" s="99"/>
      <c r="P38" s="97"/>
      <c r="Q38" s="97"/>
      <c r="R38" s="97"/>
      <c r="S38" s="98">
        <f>+IFERROR((IF(((S34/'5. Projektperiode_beregninger '!S30)*-1)&lt;0,0,(S34/'5. Projektperiode_beregninger '!S30)*-1)),0)</f>
        <v>0</v>
      </c>
      <c r="T38" s="100" t="s">
        <v>58</v>
      </c>
      <c r="U38" s="659"/>
      <c r="V38" s="92"/>
      <c r="W38" s="92"/>
      <c r="X38" s="96" t="s">
        <v>205</v>
      </c>
      <c r="Y38" s="97"/>
      <c r="Z38" s="97"/>
      <c r="AA38" s="97"/>
      <c r="AB38" s="98">
        <f>IFERROR((IF((AB34/AB30*-1)&lt;0,0,(AB34/AB30*-1))),0)</f>
        <v>0</v>
      </c>
      <c r="AC38" s="97" t="s">
        <v>58</v>
      </c>
      <c r="AD38" s="99"/>
      <c r="AE38" s="97"/>
      <c r="AF38" s="97"/>
      <c r="AG38" s="97"/>
      <c r="AH38" s="98"/>
      <c r="AI38" s="97" t="s">
        <v>58</v>
      </c>
      <c r="AJ38" s="99"/>
      <c r="AK38" s="97"/>
      <c r="AL38" s="97"/>
      <c r="AM38" s="97"/>
      <c r="AN38" s="98">
        <f>+IFERROR((IF(((AN34/'5. Projektperiode_beregninger '!AN30)*-1)&lt;0,0,(AN34/'5. Projektperiode_beregninger '!AN30)*-1)),0)</f>
        <v>0</v>
      </c>
      <c r="AO38" s="100" t="s">
        <v>58</v>
      </c>
      <c r="AP38" s="660"/>
      <c r="AQ38" s="92"/>
    </row>
    <row r="39" spans="1:43" x14ac:dyDescent="0.35">
      <c r="C39" s="356" t="s">
        <v>200</v>
      </c>
      <c r="X39" s="356" t="s">
        <v>200</v>
      </c>
      <c r="AD39" s="15"/>
    </row>
    <row r="40" spans="1:43" x14ac:dyDescent="0.35">
      <c r="C40" s="356"/>
      <c r="AD40"/>
    </row>
    <row r="41" spans="1:43" s="37" customFormat="1" x14ac:dyDescent="0.35">
      <c r="A41" s="214"/>
      <c r="B41" s="214"/>
      <c r="C41" s="191" t="s">
        <v>127</v>
      </c>
      <c r="I41" s="194"/>
      <c r="O41" s="194"/>
      <c r="T41" s="192"/>
      <c r="U41" s="195"/>
      <c r="V41" s="214"/>
      <c r="W41" s="214"/>
      <c r="X41" s="191" t="s">
        <v>127</v>
      </c>
      <c r="AD41" s="191"/>
      <c r="AJ41" s="194"/>
      <c r="AO41" s="192"/>
      <c r="AP41" s="195"/>
      <c r="AQ41" s="214"/>
    </row>
    <row r="42" spans="1:43" s="208" customFormat="1" ht="15" thickBot="1" x14ac:dyDescent="0.4">
      <c r="A42" s="206"/>
      <c r="B42" s="206"/>
      <c r="C42" s="207"/>
      <c r="G42" s="209">
        <f>+IF(G38&gt;100,100,G38)</f>
        <v>0</v>
      </c>
      <c r="H42" s="208" t="s">
        <v>58</v>
      </c>
      <c r="I42" s="210"/>
      <c r="M42" s="211"/>
      <c r="N42" s="208" t="s">
        <v>58</v>
      </c>
      <c r="O42" s="210"/>
      <c r="S42" s="211">
        <f>+IF(S38&gt;100,100,S38)</f>
        <v>0</v>
      </c>
      <c r="T42" s="213" t="s">
        <v>58</v>
      </c>
      <c r="U42" s="212"/>
      <c r="V42" s="206"/>
      <c r="W42" s="206"/>
      <c r="X42" s="207"/>
      <c r="AB42" s="211">
        <f>+IF(AB38&gt;100,100,AB38)</f>
        <v>0</v>
      </c>
      <c r="AC42" s="208" t="s">
        <v>58</v>
      </c>
      <c r="AD42" s="207"/>
      <c r="AH42" s="211">
        <f>+IF(AH38&gt;100,100,AH38)</f>
        <v>0</v>
      </c>
      <c r="AI42" s="208" t="s">
        <v>58</v>
      </c>
      <c r="AJ42" s="210"/>
      <c r="AN42" s="211">
        <f>+IF(AN38&gt;100,100,AN38)</f>
        <v>0</v>
      </c>
      <c r="AO42" s="213" t="s">
        <v>58</v>
      </c>
      <c r="AP42" s="212"/>
      <c r="AQ42" s="206"/>
    </row>
    <row r="43" spans="1:43" ht="15" thickTop="1" x14ac:dyDescent="0.35"/>
  </sheetData>
  <mergeCells count="15">
    <mergeCell ref="W3:AP3"/>
    <mergeCell ref="B3:U3"/>
    <mergeCell ref="B2:AP2"/>
    <mergeCell ref="I4:N4"/>
    <mergeCell ref="D4:H4"/>
    <mergeCell ref="O4:U4"/>
    <mergeCell ref="AD4:AI4"/>
    <mergeCell ref="AD5:AI5"/>
    <mergeCell ref="AJ4:AP4"/>
    <mergeCell ref="AJ5:AP5"/>
    <mergeCell ref="D5:H5"/>
    <mergeCell ref="I5:N5"/>
    <mergeCell ref="O5:U5"/>
    <mergeCell ref="Y4:AC4"/>
    <mergeCell ref="Y5:AC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98093-9B14-4135-B176-562936C9E690}">
  <sheetPr>
    <tabColor rgb="FF996633"/>
  </sheetPr>
  <dimension ref="A1:QTC113"/>
  <sheetViews>
    <sheetView zoomScale="80" zoomScaleNormal="80" workbookViewId="0">
      <selection activeCell="F33" sqref="F33"/>
    </sheetView>
  </sheetViews>
  <sheetFormatPr defaultRowHeight="14.5" x14ac:dyDescent="0.35"/>
  <cols>
    <col min="1" max="1" width="4.81640625" style="77" customWidth="1"/>
    <col min="2" max="2" width="6.453125" style="77" customWidth="1"/>
    <col min="3" max="3" width="12.453125" style="449" customWidth="1"/>
    <col min="4" max="4" width="28.1796875" style="16" customWidth="1"/>
    <col min="5" max="5" width="26.81640625" customWidth="1"/>
    <col min="6" max="6" width="26.81640625" style="271" customWidth="1"/>
    <col min="7" max="7" width="19.1796875" customWidth="1"/>
    <col min="8" max="8" width="13.81640625" style="15" customWidth="1"/>
    <col min="9" max="9" width="8.26953125" customWidth="1"/>
    <col min="10" max="10" width="11.81640625" style="1" customWidth="1"/>
    <col min="11" max="11" width="11" hidden="1" customWidth="1"/>
    <col min="12" max="12" width="5.453125" hidden="1" customWidth="1"/>
    <col min="13" max="13" width="8.7265625" hidden="1" customWidth="1"/>
    <col min="14" max="15" width="0" hidden="1" customWidth="1"/>
    <col min="16" max="16" width="7.1796875" hidden="1" customWidth="1"/>
    <col min="17" max="17" width="13.26953125" style="22" customWidth="1"/>
    <col min="18" max="18" width="8.81640625" customWidth="1"/>
    <col min="19" max="19" width="8.7265625" style="1"/>
    <col min="20" max="20" width="8.7265625" style="86"/>
    <col min="21" max="21" width="6.1796875" style="77" customWidth="1"/>
    <col min="22" max="22" width="25.7265625" style="85" customWidth="1"/>
    <col min="23" max="23" width="12.81640625" style="22" customWidth="1"/>
    <col min="24" max="24" width="12.81640625" customWidth="1"/>
    <col min="25" max="25" width="8.7265625" style="1"/>
    <col min="26" max="26" width="0" style="22" hidden="1" customWidth="1"/>
    <col min="27" max="27" width="17.54296875" hidden="1" customWidth="1"/>
    <col min="28" max="28" width="0" hidden="1" customWidth="1"/>
    <col min="29" max="29" width="12.1796875" hidden="1" customWidth="1"/>
    <col min="30" max="30" width="0" hidden="1" customWidth="1"/>
    <col min="31" max="31" width="17.54296875" style="22" customWidth="1"/>
    <col min="32" max="32" width="17.54296875" customWidth="1"/>
    <col min="33" max="33" width="8.7265625" style="1"/>
    <col min="34" max="35" width="8.7265625" style="77"/>
  </cols>
  <sheetData>
    <row r="1" spans="1:1011 1025:2040 2054:3069 3083:4093 4098:5120 5122:6135 6149:7164 7178:8188 8193:9215 9217:10230 10244:11259 11273:12015" s="79" customFormat="1" ht="21" x14ac:dyDescent="0.5">
      <c r="A1" s="78" t="s">
        <v>223</v>
      </c>
      <c r="B1" s="431"/>
      <c r="D1" s="226"/>
      <c r="E1" s="225"/>
      <c r="F1" s="269"/>
      <c r="H1" s="224"/>
      <c r="I1" s="225"/>
      <c r="J1" s="359"/>
      <c r="K1" s="225"/>
      <c r="L1" s="225"/>
      <c r="M1" s="225"/>
      <c r="N1" s="225"/>
      <c r="O1" s="225"/>
      <c r="P1" s="225"/>
      <c r="Q1" s="409"/>
      <c r="R1" s="225"/>
      <c r="S1" s="359"/>
      <c r="T1" s="226"/>
      <c r="V1" s="224"/>
      <c r="W1" s="409"/>
      <c r="X1" s="225"/>
      <c r="Y1" s="359"/>
      <c r="Z1" s="409"/>
      <c r="AA1" s="225"/>
      <c r="AB1" s="225"/>
      <c r="AC1" s="225"/>
      <c r="AD1" s="225"/>
      <c r="AE1" s="409"/>
      <c r="AF1" s="225"/>
      <c r="AG1" s="359"/>
      <c r="AJ1" s="80"/>
      <c r="AX1" s="80"/>
      <c r="AZ1" s="81"/>
      <c r="BE1" s="80"/>
      <c r="BS1" s="80"/>
      <c r="BU1" s="81"/>
      <c r="BZ1" s="80"/>
      <c r="CN1" s="80"/>
      <c r="CP1" s="81"/>
      <c r="CU1" s="80"/>
      <c r="DI1" s="80"/>
      <c r="DK1" s="81"/>
      <c r="DP1" s="80"/>
      <c r="ED1" s="80"/>
      <c r="EF1" s="81"/>
      <c r="EK1" s="80"/>
      <c r="EY1" s="80"/>
      <c r="FA1" s="81"/>
      <c r="FF1" s="80"/>
      <c r="FT1" s="80"/>
      <c r="FV1" s="81"/>
      <c r="GA1" s="80"/>
      <c r="GO1" s="80"/>
      <c r="GQ1" s="81"/>
      <c r="GV1" s="80"/>
      <c r="HJ1" s="80"/>
      <c r="HL1" s="81"/>
      <c r="HQ1" s="80"/>
      <c r="IE1" s="80"/>
      <c r="IG1" s="81"/>
      <c r="IL1" s="80"/>
      <c r="IZ1" s="80"/>
      <c r="JB1" s="81"/>
      <c r="JG1" s="80"/>
      <c r="JU1" s="80"/>
      <c r="JW1" s="81"/>
      <c r="KB1" s="80"/>
      <c r="KP1" s="80"/>
      <c r="KR1" s="81"/>
      <c r="KW1" s="80"/>
      <c r="LK1" s="80"/>
      <c r="LM1" s="81"/>
      <c r="LR1" s="80"/>
      <c r="MA1" s="80"/>
      <c r="MO1" s="80"/>
      <c r="MQ1" s="81"/>
      <c r="MV1" s="80"/>
      <c r="NJ1" s="80"/>
      <c r="NL1" s="81"/>
      <c r="NQ1" s="80"/>
      <c r="OE1" s="80"/>
      <c r="OG1" s="81"/>
      <c r="OL1" s="80"/>
      <c r="OZ1" s="80"/>
      <c r="PB1" s="81"/>
      <c r="PG1" s="80"/>
      <c r="PU1" s="80"/>
      <c r="PW1" s="81"/>
      <c r="QB1" s="80"/>
      <c r="QP1" s="80"/>
      <c r="QR1" s="81"/>
      <c r="QW1" s="80"/>
      <c r="RK1" s="80"/>
      <c r="RM1" s="81"/>
      <c r="RR1" s="80"/>
      <c r="SF1" s="80"/>
      <c r="SH1" s="81"/>
      <c r="SM1" s="80"/>
      <c r="TA1" s="80"/>
      <c r="TC1" s="81"/>
      <c r="TH1" s="80"/>
      <c r="TV1" s="80"/>
      <c r="TX1" s="81"/>
      <c r="UC1" s="80"/>
      <c r="UQ1" s="80"/>
      <c r="US1" s="81"/>
      <c r="UX1" s="80"/>
      <c r="VL1" s="80"/>
      <c r="VN1" s="81"/>
      <c r="VS1" s="80"/>
      <c r="WG1" s="80"/>
      <c r="WI1" s="81"/>
      <c r="WN1" s="80"/>
      <c r="XB1" s="80"/>
      <c r="XD1" s="81"/>
      <c r="XI1" s="80"/>
      <c r="XW1" s="80"/>
      <c r="XY1" s="81"/>
      <c r="YD1" s="80"/>
      <c r="YR1" s="80"/>
      <c r="YT1" s="81"/>
      <c r="YY1" s="80"/>
      <c r="ZM1" s="80"/>
      <c r="ZO1" s="81"/>
      <c r="ZT1" s="80"/>
      <c r="AAH1" s="80"/>
      <c r="AAJ1" s="81"/>
      <c r="AAO1" s="80"/>
      <c r="ABC1" s="80"/>
      <c r="ABE1" s="81"/>
      <c r="ABJ1" s="80"/>
      <c r="ABX1" s="80"/>
      <c r="ABZ1" s="81"/>
      <c r="ACE1" s="80"/>
      <c r="ACS1" s="80"/>
      <c r="ACU1" s="81"/>
      <c r="ACZ1" s="80"/>
      <c r="ADN1" s="80"/>
      <c r="ADP1" s="81"/>
      <c r="ADU1" s="80"/>
      <c r="AEI1" s="80"/>
      <c r="AEK1" s="81"/>
      <c r="AEP1" s="80"/>
      <c r="AFD1" s="80"/>
      <c r="AFF1" s="81"/>
      <c r="AFK1" s="80"/>
      <c r="AFY1" s="80"/>
      <c r="AGA1" s="81"/>
      <c r="AGF1" s="80"/>
      <c r="AGT1" s="80"/>
      <c r="AGV1" s="81"/>
      <c r="AHA1" s="80"/>
      <c r="AHO1" s="80"/>
      <c r="AHQ1" s="81"/>
      <c r="AHV1" s="80"/>
      <c r="AIJ1" s="80"/>
      <c r="AIL1" s="81"/>
      <c r="AIQ1" s="80"/>
      <c r="AJE1" s="80"/>
      <c r="AJG1" s="81"/>
      <c r="AJL1" s="80"/>
      <c r="AJZ1" s="80"/>
      <c r="AKB1" s="81"/>
      <c r="AKG1" s="80"/>
      <c r="AKU1" s="80"/>
      <c r="AKW1" s="81"/>
      <c r="ALB1" s="80"/>
      <c r="ALP1" s="80"/>
      <c r="ALR1" s="81"/>
      <c r="ALW1" s="80"/>
      <c r="AMK1" s="80"/>
      <c r="AMM1" s="81"/>
      <c r="AMR1" s="80"/>
      <c r="ANF1" s="80"/>
      <c r="ANH1" s="81"/>
      <c r="ANM1" s="80"/>
      <c r="AOA1" s="80"/>
      <c r="AOC1" s="81"/>
      <c r="AOH1" s="80"/>
      <c r="AOV1" s="80"/>
      <c r="AOX1" s="81"/>
      <c r="APC1" s="80"/>
      <c r="APQ1" s="80"/>
      <c r="APS1" s="81"/>
      <c r="APX1" s="80"/>
      <c r="AQL1" s="80"/>
      <c r="AQN1" s="81"/>
      <c r="AQS1" s="80"/>
      <c r="ARG1" s="80"/>
      <c r="ARI1" s="81"/>
      <c r="ARN1" s="80"/>
      <c r="ASB1" s="80"/>
      <c r="ASD1" s="81"/>
      <c r="ASI1" s="80"/>
      <c r="ASW1" s="80"/>
      <c r="ASY1" s="81"/>
      <c r="ATD1" s="80"/>
      <c r="ATR1" s="80"/>
      <c r="ATT1" s="81"/>
      <c r="ATY1" s="80"/>
      <c r="AUM1" s="80"/>
      <c r="AUO1" s="81"/>
      <c r="AUT1" s="80"/>
      <c r="AVH1" s="80"/>
      <c r="AVJ1" s="81"/>
      <c r="AVO1" s="80"/>
      <c r="AWC1" s="80"/>
      <c r="AWE1" s="81"/>
      <c r="AWJ1" s="80"/>
      <c r="AWX1" s="80"/>
      <c r="AWZ1" s="81"/>
      <c r="AXE1" s="80"/>
      <c r="AXS1" s="80"/>
      <c r="AXU1" s="81"/>
      <c r="AXZ1" s="80"/>
      <c r="AYN1" s="80"/>
      <c r="AYP1" s="81"/>
      <c r="AYU1" s="80"/>
      <c r="AZI1" s="80"/>
      <c r="AZK1" s="81"/>
      <c r="AZP1" s="80"/>
      <c r="BAD1" s="80"/>
      <c r="BAF1" s="81"/>
      <c r="BAK1" s="80"/>
      <c r="BAY1" s="80"/>
      <c r="BBA1" s="81"/>
      <c r="BBF1" s="80"/>
      <c r="BBT1" s="80"/>
      <c r="BBV1" s="81"/>
      <c r="BCA1" s="80"/>
      <c r="BCO1" s="80"/>
      <c r="BCQ1" s="81"/>
      <c r="BCV1" s="80"/>
      <c r="BDJ1" s="80"/>
      <c r="BDL1" s="81"/>
      <c r="BDQ1" s="80"/>
      <c r="BEE1" s="80"/>
      <c r="BEG1" s="81"/>
      <c r="BEL1" s="80"/>
      <c r="BEZ1" s="80"/>
      <c r="BFB1" s="81"/>
      <c r="BFG1" s="80"/>
      <c r="BFU1" s="80"/>
      <c r="BFW1" s="81"/>
      <c r="BGB1" s="80"/>
      <c r="BGP1" s="80"/>
      <c r="BGR1" s="81"/>
      <c r="BGW1" s="80"/>
      <c r="BHK1" s="80"/>
      <c r="BHM1" s="81"/>
      <c r="BHR1" s="80"/>
      <c r="BIF1" s="80"/>
      <c r="BIH1" s="81"/>
      <c r="BIM1" s="80"/>
      <c r="BJA1" s="80"/>
      <c r="BJC1" s="81"/>
      <c r="BJH1" s="80"/>
      <c r="BJV1" s="80"/>
      <c r="BJX1" s="81"/>
      <c r="BKC1" s="80"/>
      <c r="BKQ1" s="80"/>
      <c r="BKS1" s="81"/>
      <c r="BKX1" s="80"/>
      <c r="BLL1" s="80"/>
      <c r="BLN1" s="81"/>
      <c r="BLS1" s="80"/>
      <c r="BMG1" s="80"/>
      <c r="BMI1" s="81"/>
      <c r="BMN1" s="80"/>
      <c r="BNB1" s="80"/>
      <c r="BND1" s="81"/>
      <c r="BNI1" s="80"/>
      <c r="BNW1" s="80"/>
      <c r="BNY1" s="81"/>
      <c r="BOD1" s="80"/>
      <c r="BOR1" s="80"/>
      <c r="BOT1" s="81"/>
      <c r="BOY1" s="80"/>
      <c r="BPM1" s="80"/>
      <c r="BPO1" s="81"/>
      <c r="BPT1" s="80"/>
      <c r="BQH1" s="80"/>
      <c r="BQJ1" s="81"/>
      <c r="BQO1" s="80"/>
      <c r="BRC1" s="80"/>
      <c r="BRE1" s="81"/>
      <c r="BRJ1" s="80"/>
      <c r="BRX1" s="80"/>
      <c r="BRZ1" s="81"/>
      <c r="BSE1" s="80"/>
      <c r="BSS1" s="80"/>
      <c r="BSU1" s="81"/>
      <c r="BSZ1" s="80"/>
      <c r="BTN1" s="80"/>
      <c r="BTP1" s="81"/>
      <c r="BTU1" s="80"/>
      <c r="BUI1" s="80"/>
      <c r="BUK1" s="81"/>
      <c r="BUP1" s="80"/>
      <c r="BVD1" s="80"/>
      <c r="BVF1" s="81"/>
      <c r="BVK1" s="80"/>
      <c r="BVY1" s="80"/>
      <c r="BWA1" s="81"/>
      <c r="BWF1" s="80"/>
      <c r="BWT1" s="80"/>
      <c r="BWV1" s="81"/>
      <c r="BXA1" s="80"/>
      <c r="BXO1" s="80"/>
      <c r="BXQ1" s="81"/>
      <c r="BXV1" s="80"/>
      <c r="BYJ1" s="80"/>
      <c r="BYL1" s="81"/>
      <c r="BYQ1" s="80"/>
      <c r="BZE1" s="80"/>
      <c r="BZG1" s="81"/>
      <c r="BZL1" s="80"/>
      <c r="BZZ1" s="80"/>
      <c r="CAB1" s="81"/>
      <c r="CAG1" s="80"/>
      <c r="CAU1" s="80"/>
      <c r="CAW1" s="81"/>
      <c r="CBB1" s="80"/>
      <c r="CBP1" s="80"/>
      <c r="CBR1" s="81"/>
      <c r="CBW1" s="80"/>
      <c r="CCK1" s="80"/>
      <c r="CCM1" s="81"/>
      <c r="CCR1" s="80"/>
      <c r="CDF1" s="80"/>
      <c r="CDH1" s="81"/>
      <c r="CDM1" s="80"/>
      <c r="CEA1" s="80"/>
      <c r="CEC1" s="81"/>
      <c r="CEH1" s="80"/>
      <c r="CEV1" s="80"/>
      <c r="CEX1" s="81"/>
      <c r="CFC1" s="80"/>
      <c r="CFQ1" s="80"/>
      <c r="CFS1" s="81"/>
      <c r="CFX1" s="80"/>
      <c r="CGL1" s="80"/>
      <c r="CGN1" s="81"/>
      <c r="CGS1" s="80"/>
      <c r="CHG1" s="80"/>
      <c r="CHI1" s="81"/>
      <c r="CHN1" s="80"/>
      <c r="CIB1" s="80"/>
      <c r="CID1" s="81"/>
      <c r="CII1" s="80"/>
      <c r="CIW1" s="80"/>
      <c r="CIY1" s="81"/>
      <c r="CJD1" s="80"/>
      <c r="CJR1" s="80"/>
      <c r="CJT1" s="81"/>
      <c r="CJY1" s="80"/>
      <c r="CKM1" s="80"/>
      <c r="CKO1" s="81"/>
      <c r="CKT1" s="80"/>
      <c r="CLH1" s="80"/>
      <c r="CLJ1" s="81"/>
      <c r="CLO1" s="80"/>
      <c r="CMC1" s="80"/>
      <c r="CME1" s="81"/>
      <c r="CMJ1" s="80"/>
      <c r="CMX1" s="80"/>
      <c r="CMZ1" s="81"/>
      <c r="CNE1" s="80"/>
      <c r="CNS1" s="80"/>
      <c r="CNU1" s="81"/>
      <c r="CNZ1" s="80"/>
      <c r="CON1" s="80"/>
      <c r="COP1" s="81"/>
      <c r="COU1" s="80"/>
      <c r="CPI1" s="80"/>
      <c r="CPK1" s="81"/>
      <c r="CPP1" s="80"/>
      <c r="CQD1" s="80"/>
      <c r="CQF1" s="81"/>
      <c r="CQK1" s="80"/>
      <c r="CQY1" s="80"/>
      <c r="CRA1" s="81"/>
      <c r="CRF1" s="80"/>
      <c r="CRT1" s="80"/>
      <c r="CRV1" s="81"/>
      <c r="CSA1" s="80"/>
      <c r="CSO1" s="80"/>
      <c r="CSQ1" s="81"/>
      <c r="CSV1" s="80"/>
      <c r="CTJ1" s="80"/>
      <c r="CTL1" s="81"/>
      <c r="CTQ1" s="80"/>
      <c r="CUE1" s="80"/>
      <c r="CUG1" s="81"/>
      <c r="CUL1" s="80"/>
      <c r="CUZ1" s="80"/>
      <c r="CVB1" s="81"/>
      <c r="CVG1" s="80"/>
      <c r="CVU1" s="80"/>
      <c r="CVW1" s="81"/>
      <c r="CWB1" s="80"/>
      <c r="CWP1" s="80"/>
      <c r="CWR1" s="81"/>
      <c r="CWW1" s="80"/>
      <c r="CXK1" s="80"/>
      <c r="CXM1" s="81"/>
      <c r="CXR1" s="80"/>
      <c r="CYF1" s="80"/>
      <c r="CYH1" s="81"/>
      <c r="CYM1" s="80"/>
      <c r="CZA1" s="80"/>
      <c r="CZC1" s="81"/>
      <c r="CZH1" s="80"/>
      <c r="CZV1" s="80"/>
      <c r="CZX1" s="81"/>
      <c r="DAC1" s="80"/>
      <c r="DAQ1" s="80"/>
      <c r="DAS1" s="81"/>
      <c r="DAX1" s="80"/>
      <c r="DBL1" s="80"/>
      <c r="DBN1" s="81"/>
      <c r="DBS1" s="80"/>
      <c r="DCG1" s="80"/>
      <c r="DCI1" s="81"/>
      <c r="DCN1" s="80"/>
      <c r="DDB1" s="80"/>
      <c r="DDD1" s="81"/>
      <c r="DDI1" s="80"/>
      <c r="DDW1" s="80"/>
      <c r="DDY1" s="81"/>
      <c r="DED1" s="80"/>
      <c r="DER1" s="80"/>
      <c r="DET1" s="81"/>
      <c r="DEY1" s="80"/>
      <c r="DFM1" s="80"/>
      <c r="DFO1" s="81"/>
      <c r="DFT1" s="80"/>
      <c r="DGH1" s="80"/>
      <c r="DGJ1" s="81"/>
      <c r="DGO1" s="80"/>
      <c r="DHC1" s="80"/>
      <c r="DHE1" s="81"/>
      <c r="DHJ1" s="80"/>
      <c r="DHX1" s="80"/>
      <c r="DHZ1" s="81"/>
      <c r="DIE1" s="80"/>
      <c r="DIS1" s="80"/>
      <c r="DIU1" s="81"/>
      <c r="DIZ1" s="80"/>
      <c r="DJN1" s="80"/>
      <c r="DJP1" s="81"/>
      <c r="DJU1" s="80"/>
      <c r="DKI1" s="80"/>
      <c r="DKK1" s="81"/>
      <c r="DKP1" s="80"/>
      <c r="DLD1" s="80"/>
      <c r="DLF1" s="81"/>
      <c r="DLK1" s="80"/>
      <c r="DLY1" s="80"/>
      <c r="DMA1" s="81"/>
      <c r="DMF1" s="80"/>
      <c r="DMT1" s="80"/>
      <c r="DMV1" s="81"/>
      <c r="DNA1" s="80"/>
      <c r="DNO1" s="80"/>
      <c r="DNQ1" s="81"/>
      <c r="DNV1" s="80"/>
      <c r="DOJ1" s="80"/>
      <c r="DOL1" s="81"/>
      <c r="DOQ1" s="80"/>
      <c r="DPE1" s="80"/>
      <c r="DPG1" s="81"/>
      <c r="DPL1" s="80"/>
      <c r="DPZ1" s="80"/>
      <c r="DQB1" s="81"/>
      <c r="DQG1" s="80"/>
      <c r="DQU1" s="80"/>
      <c r="DQW1" s="81"/>
      <c r="DRB1" s="80"/>
      <c r="DRP1" s="80"/>
      <c r="DRR1" s="81"/>
      <c r="DRW1" s="80"/>
      <c r="DSK1" s="80"/>
      <c r="DSM1" s="81"/>
      <c r="DSR1" s="80"/>
      <c r="DTF1" s="80"/>
      <c r="DTH1" s="81"/>
      <c r="DTM1" s="80"/>
      <c r="DUA1" s="80"/>
      <c r="DUC1" s="81"/>
      <c r="DUH1" s="80"/>
      <c r="DUV1" s="80"/>
      <c r="DUX1" s="81"/>
      <c r="DVC1" s="80"/>
      <c r="DVQ1" s="80"/>
      <c r="DVS1" s="81"/>
      <c r="DVX1" s="80"/>
      <c r="DWL1" s="80"/>
      <c r="DWN1" s="81"/>
      <c r="DWS1" s="80"/>
      <c r="DXG1" s="80"/>
      <c r="DXI1" s="81"/>
      <c r="DXN1" s="80"/>
      <c r="DYB1" s="80"/>
      <c r="DYD1" s="81"/>
      <c r="DYI1" s="80"/>
      <c r="DYW1" s="80"/>
      <c r="DYY1" s="81"/>
      <c r="DZD1" s="80"/>
      <c r="DZR1" s="80"/>
      <c r="DZT1" s="81"/>
      <c r="DZY1" s="80"/>
      <c r="EAM1" s="80"/>
      <c r="EAO1" s="81"/>
      <c r="EAT1" s="80"/>
      <c r="EBH1" s="80"/>
      <c r="EBJ1" s="81"/>
      <c r="EBO1" s="80"/>
      <c r="ECC1" s="80"/>
      <c r="ECE1" s="81"/>
      <c r="ECJ1" s="80"/>
      <c r="ECX1" s="80"/>
      <c r="ECZ1" s="81"/>
      <c r="EDE1" s="80"/>
      <c r="EDS1" s="80"/>
      <c r="EDU1" s="81"/>
      <c r="EDZ1" s="80"/>
      <c r="EEN1" s="80"/>
      <c r="EEP1" s="81"/>
      <c r="EEU1" s="80"/>
      <c r="EFI1" s="80"/>
      <c r="EFK1" s="81"/>
      <c r="EFP1" s="80"/>
      <c r="EGD1" s="80"/>
      <c r="EGF1" s="81"/>
      <c r="EGK1" s="80"/>
      <c r="EGY1" s="80"/>
      <c r="EHA1" s="81"/>
      <c r="EHF1" s="80"/>
      <c r="EHT1" s="80"/>
      <c r="EHV1" s="81"/>
      <c r="EIA1" s="80"/>
      <c r="EIO1" s="80"/>
      <c r="EIQ1" s="81"/>
      <c r="EIV1" s="80"/>
      <c r="EJJ1" s="80"/>
      <c r="EJL1" s="81"/>
      <c r="EJQ1" s="80"/>
      <c r="EKE1" s="80"/>
      <c r="EKG1" s="81"/>
      <c r="EKL1" s="80"/>
      <c r="EKZ1" s="80"/>
      <c r="ELB1" s="81"/>
      <c r="ELG1" s="80"/>
      <c r="ELU1" s="80"/>
      <c r="ELW1" s="81"/>
      <c r="EMB1" s="80"/>
      <c r="EMP1" s="80"/>
      <c r="EMR1" s="81"/>
      <c r="EMW1" s="80"/>
      <c r="ENK1" s="80"/>
      <c r="ENM1" s="81"/>
      <c r="ENR1" s="80"/>
      <c r="EOF1" s="80"/>
      <c r="EOH1" s="81"/>
      <c r="EOM1" s="80"/>
      <c r="EPA1" s="80"/>
      <c r="EPC1" s="81"/>
      <c r="EPH1" s="80"/>
      <c r="EPV1" s="80"/>
      <c r="EPX1" s="81"/>
      <c r="EQC1" s="80"/>
      <c r="EQQ1" s="80"/>
      <c r="EQS1" s="81"/>
      <c r="EQX1" s="80"/>
      <c r="ERL1" s="80"/>
      <c r="ERN1" s="81"/>
      <c r="ERS1" s="80"/>
      <c r="ESG1" s="80"/>
      <c r="ESI1" s="81"/>
      <c r="ESN1" s="80"/>
      <c r="ETB1" s="80"/>
      <c r="ETD1" s="81"/>
      <c r="ETI1" s="80"/>
      <c r="ETW1" s="80"/>
      <c r="ETY1" s="81"/>
      <c r="EUD1" s="80"/>
      <c r="EUR1" s="80"/>
      <c r="EUT1" s="81"/>
      <c r="EUY1" s="80"/>
      <c r="EVM1" s="80"/>
      <c r="EVO1" s="81"/>
      <c r="EVT1" s="80"/>
      <c r="EWH1" s="80"/>
      <c r="EWJ1" s="81"/>
      <c r="EWO1" s="80"/>
      <c r="EXC1" s="80"/>
      <c r="EXE1" s="81"/>
      <c r="EXJ1" s="80"/>
      <c r="EXX1" s="80"/>
      <c r="EXZ1" s="81"/>
      <c r="EYE1" s="80"/>
      <c r="EYS1" s="80"/>
      <c r="EYU1" s="81"/>
      <c r="EYZ1" s="80"/>
      <c r="EZN1" s="80"/>
      <c r="EZP1" s="81"/>
      <c r="EZU1" s="80"/>
      <c r="FAI1" s="80"/>
      <c r="FAK1" s="81"/>
      <c r="FAP1" s="80"/>
      <c r="FBD1" s="80"/>
      <c r="FBF1" s="81"/>
      <c r="FBK1" s="80"/>
      <c r="FBY1" s="80"/>
      <c r="FCA1" s="81"/>
      <c r="FCF1" s="80"/>
      <c r="FCT1" s="80"/>
      <c r="FCV1" s="81"/>
      <c r="FDA1" s="80"/>
      <c r="FDO1" s="80"/>
      <c r="FDQ1" s="81"/>
      <c r="FDV1" s="80"/>
      <c r="FEJ1" s="80"/>
      <c r="FEL1" s="81"/>
      <c r="FEQ1" s="80"/>
      <c r="FFE1" s="80"/>
      <c r="FFG1" s="81"/>
      <c r="FFL1" s="80"/>
      <c r="FFZ1" s="80"/>
      <c r="FGB1" s="81"/>
      <c r="FGG1" s="80"/>
      <c r="FGU1" s="80"/>
      <c r="FGW1" s="81"/>
      <c r="FHB1" s="80"/>
      <c r="FHP1" s="80"/>
      <c r="FHR1" s="81"/>
      <c r="FHW1" s="80"/>
      <c r="FIK1" s="80"/>
      <c r="FIM1" s="81"/>
      <c r="FIR1" s="80"/>
      <c r="FJF1" s="80"/>
      <c r="FJH1" s="81"/>
      <c r="FJM1" s="80"/>
      <c r="FKA1" s="80"/>
      <c r="FKC1" s="81"/>
      <c r="FKH1" s="80"/>
      <c r="FKV1" s="80"/>
      <c r="FKX1" s="81"/>
      <c r="FLC1" s="80"/>
      <c r="FLQ1" s="80"/>
      <c r="FLS1" s="81"/>
      <c r="FLX1" s="80"/>
      <c r="FML1" s="80"/>
      <c r="FMN1" s="81"/>
      <c r="FMS1" s="80"/>
      <c r="FNG1" s="80"/>
      <c r="FNI1" s="81"/>
      <c r="FNN1" s="80"/>
      <c r="FOB1" s="80"/>
      <c r="FOD1" s="81"/>
      <c r="FOI1" s="80"/>
      <c r="FOW1" s="80"/>
      <c r="FOY1" s="81"/>
      <c r="FPD1" s="80"/>
      <c r="FPR1" s="80"/>
      <c r="FPT1" s="81"/>
      <c r="FPY1" s="80"/>
      <c r="FQM1" s="80"/>
      <c r="FQO1" s="81"/>
      <c r="FQT1" s="80"/>
      <c r="FRH1" s="80"/>
      <c r="FRJ1" s="81"/>
      <c r="FRO1" s="80"/>
      <c r="FSC1" s="80"/>
      <c r="FSE1" s="81"/>
      <c r="FSJ1" s="80"/>
      <c r="FSX1" s="80"/>
      <c r="FSZ1" s="81"/>
      <c r="FTE1" s="80"/>
      <c r="FTS1" s="80"/>
      <c r="FTU1" s="81"/>
      <c r="FTZ1" s="80"/>
      <c r="FUN1" s="80"/>
      <c r="FUP1" s="81"/>
      <c r="FUU1" s="80"/>
      <c r="FVI1" s="80"/>
      <c r="FVK1" s="81"/>
      <c r="FVP1" s="80"/>
      <c r="FWD1" s="80"/>
      <c r="FWF1" s="81"/>
      <c r="FWK1" s="80"/>
      <c r="FWY1" s="80"/>
      <c r="FXA1" s="81"/>
      <c r="FXF1" s="80"/>
      <c r="FXT1" s="80"/>
      <c r="FXV1" s="81"/>
      <c r="FYA1" s="80"/>
      <c r="FYO1" s="80"/>
      <c r="FYQ1" s="81"/>
      <c r="FYV1" s="80"/>
      <c r="FZJ1" s="80"/>
      <c r="FZL1" s="81"/>
      <c r="FZQ1" s="80"/>
      <c r="GAE1" s="80"/>
      <c r="GAG1" s="81"/>
      <c r="GAL1" s="80"/>
      <c r="GAZ1" s="80"/>
      <c r="GBB1" s="81"/>
      <c r="GBG1" s="80"/>
      <c r="GBU1" s="80"/>
      <c r="GBW1" s="81"/>
      <c r="GCB1" s="80"/>
      <c r="GCP1" s="80"/>
      <c r="GCR1" s="81"/>
      <c r="GCW1" s="80"/>
      <c r="GDK1" s="80"/>
      <c r="GDM1" s="81"/>
      <c r="GDR1" s="80"/>
      <c r="GEF1" s="80"/>
      <c r="GEH1" s="81"/>
      <c r="GEM1" s="80"/>
      <c r="GFA1" s="80"/>
      <c r="GFC1" s="81"/>
      <c r="GFH1" s="80"/>
      <c r="GFV1" s="80"/>
      <c r="GFX1" s="81"/>
      <c r="GGC1" s="80"/>
      <c r="GGQ1" s="80"/>
      <c r="GGS1" s="81"/>
      <c r="GGX1" s="80"/>
      <c r="GHL1" s="80"/>
      <c r="GHN1" s="81"/>
      <c r="GHS1" s="80"/>
      <c r="GIG1" s="80"/>
      <c r="GII1" s="81"/>
      <c r="GIN1" s="80"/>
      <c r="GJB1" s="80"/>
      <c r="GJD1" s="81"/>
      <c r="GJI1" s="80"/>
      <c r="GJW1" s="80"/>
      <c r="GJY1" s="81"/>
      <c r="GKD1" s="80"/>
      <c r="GKR1" s="80"/>
      <c r="GKT1" s="81"/>
      <c r="GKY1" s="80"/>
      <c r="GLM1" s="80"/>
      <c r="GLO1" s="81"/>
      <c r="GLT1" s="80"/>
      <c r="GMH1" s="80"/>
      <c r="GMJ1" s="81"/>
      <c r="GMO1" s="80"/>
      <c r="GNC1" s="80"/>
      <c r="GNE1" s="81"/>
      <c r="GNJ1" s="80"/>
      <c r="GNX1" s="80"/>
      <c r="GNZ1" s="81"/>
      <c r="GOE1" s="80"/>
      <c r="GOS1" s="80"/>
      <c r="GOU1" s="81"/>
      <c r="GOZ1" s="80"/>
      <c r="GPN1" s="80"/>
      <c r="GPP1" s="81"/>
      <c r="GPU1" s="80"/>
      <c r="GQI1" s="80"/>
      <c r="GQK1" s="81"/>
      <c r="GQP1" s="80"/>
      <c r="GRD1" s="80"/>
      <c r="GRF1" s="81"/>
      <c r="GRK1" s="80"/>
      <c r="GRY1" s="80"/>
      <c r="GSA1" s="81"/>
      <c r="GSF1" s="80"/>
      <c r="GST1" s="80"/>
      <c r="GSV1" s="81"/>
      <c r="GTA1" s="80"/>
      <c r="GTO1" s="80"/>
      <c r="GTQ1" s="81"/>
      <c r="GTV1" s="80"/>
      <c r="GUJ1" s="80"/>
      <c r="GUL1" s="81"/>
      <c r="GUQ1" s="80"/>
      <c r="GVE1" s="80"/>
      <c r="GVG1" s="81"/>
      <c r="GVL1" s="80"/>
      <c r="GVZ1" s="80"/>
      <c r="GWB1" s="81"/>
      <c r="GWG1" s="80"/>
      <c r="GWU1" s="80"/>
      <c r="GWW1" s="81"/>
      <c r="GXB1" s="80"/>
      <c r="GXP1" s="80"/>
      <c r="GXR1" s="81"/>
      <c r="GXW1" s="80"/>
      <c r="GYK1" s="80"/>
      <c r="GYM1" s="81"/>
      <c r="GYR1" s="80"/>
      <c r="GZF1" s="80"/>
      <c r="GZH1" s="81"/>
      <c r="GZM1" s="80"/>
      <c r="HAA1" s="80"/>
      <c r="HAC1" s="81"/>
      <c r="HAH1" s="80"/>
      <c r="HAV1" s="80"/>
      <c r="HAX1" s="81"/>
      <c r="HBC1" s="80"/>
      <c r="HBQ1" s="80"/>
      <c r="HBS1" s="81"/>
      <c r="HBX1" s="80"/>
      <c r="HCL1" s="80"/>
      <c r="HCN1" s="81"/>
      <c r="HCS1" s="80"/>
      <c r="HDG1" s="80"/>
      <c r="HDI1" s="81"/>
      <c r="HDN1" s="80"/>
      <c r="HEB1" s="80"/>
      <c r="HED1" s="81"/>
      <c r="HEI1" s="80"/>
      <c r="HEW1" s="80"/>
      <c r="HEY1" s="81"/>
      <c r="HFD1" s="80"/>
      <c r="HFR1" s="80"/>
      <c r="HFT1" s="81"/>
      <c r="HFY1" s="80"/>
      <c r="HGM1" s="80"/>
      <c r="HGO1" s="81"/>
      <c r="HGT1" s="80"/>
      <c r="HHH1" s="80"/>
      <c r="HHJ1" s="81"/>
      <c r="HHO1" s="80"/>
      <c r="HIC1" s="80"/>
      <c r="HIE1" s="81"/>
      <c r="HIJ1" s="80"/>
      <c r="HIX1" s="80"/>
      <c r="HIZ1" s="81"/>
      <c r="HJE1" s="80"/>
      <c r="HJS1" s="80"/>
      <c r="HJU1" s="81"/>
      <c r="HJZ1" s="80"/>
      <c r="HKN1" s="80"/>
      <c r="HKP1" s="81"/>
      <c r="HKU1" s="80"/>
      <c r="HLI1" s="80"/>
      <c r="HLK1" s="81"/>
      <c r="HLP1" s="80"/>
      <c r="HMD1" s="80"/>
      <c r="HMF1" s="81"/>
      <c r="HMK1" s="80"/>
      <c r="HMY1" s="80"/>
      <c r="HNA1" s="81"/>
      <c r="HNF1" s="80"/>
      <c r="HNT1" s="80"/>
      <c r="HNV1" s="81"/>
      <c r="HOA1" s="80"/>
      <c r="HOO1" s="80"/>
      <c r="HOQ1" s="81"/>
      <c r="HOV1" s="80"/>
      <c r="HPJ1" s="80"/>
      <c r="HPL1" s="81"/>
      <c r="HPQ1" s="80"/>
      <c r="HQE1" s="80"/>
      <c r="HQG1" s="81"/>
      <c r="HQL1" s="80"/>
      <c r="HQZ1" s="80"/>
      <c r="HRB1" s="81"/>
      <c r="HRG1" s="80"/>
      <c r="HRU1" s="80"/>
      <c r="HRW1" s="81"/>
      <c r="HSB1" s="80"/>
      <c r="HSP1" s="80"/>
      <c r="HSR1" s="81"/>
      <c r="HSW1" s="80"/>
      <c r="HTK1" s="80"/>
      <c r="HTM1" s="81"/>
      <c r="HTR1" s="80"/>
      <c r="HUF1" s="80"/>
      <c r="HUH1" s="81"/>
      <c r="HUM1" s="80"/>
      <c r="HVA1" s="80"/>
      <c r="HVC1" s="81"/>
      <c r="HVH1" s="80"/>
      <c r="HVV1" s="80"/>
      <c r="HVX1" s="81"/>
      <c r="HWC1" s="80"/>
      <c r="HWQ1" s="80"/>
      <c r="HWS1" s="81"/>
      <c r="HWX1" s="80"/>
      <c r="HXL1" s="80"/>
      <c r="HXN1" s="81"/>
      <c r="HXS1" s="80"/>
      <c r="HYG1" s="80"/>
      <c r="HYI1" s="81"/>
      <c r="HYN1" s="80"/>
      <c r="HZB1" s="80"/>
      <c r="HZD1" s="81"/>
      <c r="HZI1" s="80"/>
      <c r="HZW1" s="80"/>
      <c r="HZY1" s="81"/>
      <c r="IAD1" s="80"/>
      <c r="IAR1" s="80"/>
      <c r="IAT1" s="81"/>
      <c r="IAY1" s="80"/>
      <c r="IBM1" s="80"/>
      <c r="IBO1" s="81"/>
      <c r="IBT1" s="80"/>
      <c r="ICH1" s="80"/>
      <c r="ICJ1" s="81"/>
      <c r="ICO1" s="80"/>
      <c r="IDC1" s="80"/>
      <c r="IDE1" s="81"/>
      <c r="IDJ1" s="80"/>
      <c r="IDX1" s="80"/>
      <c r="IDZ1" s="81"/>
      <c r="IEE1" s="80"/>
      <c r="IES1" s="80"/>
      <c r="IEU1" s="81"/>
      <c r="IEZ1" s="80"/>
      <c r="IFN1" s="80"/>
      <c r="IFP1" s="81"/>
      <c r="IFU1" s="80"/>
      <c r="IGI1" s="80"/>
      <c r="IGK1" s="81"/>
      <c r="IGP1" s="80"/>
      <c r="IHD1" s="80"/>
      <c r="IHF1" s="81"/>
      <c r="IHK1" s="80"/>
      <c r="IHY1" s="80"/>
      <c r="IIA1" s="81"/>
      <c r="IIF1" s="80"/>
      <c r="IIT1" s="80"/>
      <c r="IIV1" s="81"/>
      <c r="IJA1" s="80"/>
      <c r="IJO1" s="80"/>
      <c r="IJQ1" s="81"/>
      <c r="IJV1" s="80"/>
      <c r="IKJ1" s="80"/>
      <c r="IKL1" s="81"/>
      <c r="IKQ1" s="80"/>
      <c r="ILE1" s="80"/>
      <c r="ILG1" s="81"/>
      <c r="ILL1" s="80"/>
      <c r="ILZ1" s="80"/>
      <c r="IMB1" s="81"/>
      <c r="IMG1" s="80"/>
      <c r="IMU1" s="80"/>
      <c r="IMW1" s="81"/>
      <c r="INB1" s="80"/>
      <c r="INP1" s="80"/>
      <c r="INR1" s="81"/>
      <c r="INW1" s="80"/>
      <c r="IOK1" s="80"/>
      <c r="IOM1" s="81"/>
      <c r="IOR1" s="80"/>
      <c r="IPF1" s="80"/>
      <c r="IPH1" s="81"/>
      <c r="IPM1" s="80"/>
      <c r="IQA1" s="80"/>
      <c r="IQC1" s="81"/>
      <c r="IQH1" s="80"/>
      <c r="IQV1" s="80"/>
      <c r="IQX1" s="81"/>
      <c r="IRC1" s="80"/>
      <c r="IRQ1" s="80"/>
      <c r="IRS1" s="81"/>
      <c r="IRX1" s="80"/>
      <c r="ISL1" s="80"/>
      <c r="ISN1" s="81"/>
      <c r="ISS1" s="80"/>
      <c r="ITG1" s="80"/>
      <c r="ITI1" s="81"/>
      <c r="ITN1" s="80"/>
      <c r="IUB1" s="80"/>
      <c r="IUD1" s="81"/>
      <c r="IUI1" s="80"/>
      <c r="IUW1" s="80"/>
      <c r="IUY1" s="81"/>
      <c r="IVD1" s="80"/>
      <c r="IVR1" s="80"/>
      <c r="IVT1" s="81"/>
      <c r="IVY1" s="80"/>
      <c r="IWM1" s="80"/>
      <c r="IWO1" s="81"/>
      <c r="IWT1" s="80"/>
      <c r="IXH1" s="80"/>
      <c r="IXJ1" s="81"/>
      <c r="IXO1" s="80"/>
      <c r="IYC1" s="80"/>
      <c r="IYE1" s="81"/>
      <c r="IYJ1" s="80"/>
      <c r="IYX1" s="80"/>
      <c r="IYZ1" s="81"/>
      <c r="IZE1" s="80"/>
      <c r="IZS1" s="80"/>
      <c r="IZU1" s="81"/>
      <c r="IZZ1" s="80"/>
      <c r="JAN1" s="80"/>
      <c r="JAP1" s="81"/>
      <c r="JAU1" s="80"/>
      <c r="JBI1" s="80"/>
      <c r="JBK1" s="81"/>
      <c r="JBP1" s="80"/>
      <c r="JCD1" s="80"/>
      <c r="JCF1" s="81"/>
      <c r="JCK1" s="80"/>
      <c r="JCY1" s="80"/>
      <c r="JDA1" s="81"/>
      <c r="JDF1" s="80"/>
      <c r="JDT1" s="80"/>
      <c r="JDV1" s="81"/>
      <c r="JEA1" s="80"/>
      <c r="JEO1" s="80"/>
      <c r="JEQ1" s="81"/>
      <c r="JEV1" s="80"/>
      <c r="JFJ1" s="80"/>
      <c r="JFL1" s="81"/>
      <c r="JFQ1" s="80"/>
      <c r="JGE1" s="80"/>
      <c r="JGG1" s="81"/>
      <c r="JGL1" s="80"/>
      <c r="JGZ1" s="80"/>
      <c r="JHB1" s="81"/>
      <c r="JHG1" s="80"/>
      <c r="JHU1" s="80"/>
      <c r="JHW1" s="81"/>
      <c r="JIB1" s="80"/>
      <c r="JIP1" s="80"/>
      <c r="JIR1" s="81"/>
      <c r="JIW1" s="80"/>
      <c r="JJK1" s="80"/>
      <c r="JJM1" s="81"/>
      <c r="JJR1" s="80"/>
      <c r="JKF1" s="80"/>
      <c r="JKH1" s="81"/>
      <c r="JKM1" s="80"/>
      <c r="JLA1" s="80"/>
      <c r="JLC1" s="81"/>
      <c r="JLH1" s="80"/>
      <c r="JLV1" s="80"/>
      <c r="JLX1" s="81"/>
      <c r="JMC1" s="80"/>
      <c r="JMQ1" s="80"/>
      <c r="JMS1" s="81"/>
      <c r="JMX1" s="80"/>
      <c r="JNL1" s="80"/>
      <c r="JNN1" s="81"/>
      <c r="JNS1" s="80"/>
      <c r="JOG1" s="80"/>
      <c r="JOI1" s="81"/>
      <c r="JON1" s="80"/>
      <c r="JPB1" s="80"/>
      <c r="JPD1" s="81"/>
      <c r="JPI1" s="80"/>
      <c r="JPW1" s="80"/>
      <c r="JPY1" s="81"/>
      <c r="JQD1" s="80"/>
      <c r="JQR1" s="80"/>
      <c r="JQT1" s="81"/>
      <c r="JQY1" s="80"/>
      <c r="JRM1" s="80"/>
      <c r="JRO1" s="81"/>
      <c r="JRT1" s="80"/>
      <c r="JSH1" s="80"/>
      <c r="JSJ1" s="81"/>
      <c r="JSO1" s="80"/>
      <c r="JTC1" s="80"/>
      <c r="JTE1" s="81"/>
      <c r="JTJ1" s="80"/>
      <c r="JTX1" s="80"/>
      <c r="JTZ1" s="81"/>
      <c r="JUE1" s="80"/>
      <c r="JUS1" s="80"/>
      <c r="JUU1" s="81"/>
      <c r="JUZ1" s="80"/>
      <c r="JVN1" s="80"/>
      <c r="JVP1" s="81"/>
      <c r="JVU1" s="80"/>
      <c r="JWI1" s="80"/>
      <c r="JWK1" s="81"/>
      <c r="JWP1" s="80"/>
      <c r="JXD1" s="80"/>
      <c r="JXF1" s="81"/>
      <c r="JXK1" s="80"/>
      <c r="JXY1" s="80"/>
      <c r="JYA1" s="81"/>
      <c r="JYF1" s="80"/>
      <c r="JYT1" s="80"/>
      <c r="JYV1" s="81"/>
      <c r="JZA1" s="80"/>
      <c r="JZO1" s="80"/>
      <c r="JZQ1" s="81"/>
      <c r="JZV1" s="80"/>
      <c r="KAJ1" s="80"/>
      <c r="KAL1" s="81"/>
      <c r="KAQ1" s="80"/>
      <c r="KBE1" s="80"/>
      <c r="KBG1" s="81"/>
      <c r="KBL1" s="80"/>
      <c r="KBZ1" s="80"/>
      <c r="KCB1" s="81"/>
      <c r="KCG1" s="80"/>
      <c r="KCU1" s="80"/>
      <c r="KCW1" s="81"/>
      <c r="KDB1" s="80"/>
      <c r="KDP1" s="80"/>
      <c r="KDR1" s="81"/>
      <c r="KDW1" s="80"/>
      <c r="KEK1" s="80"/>
      <c r="KEM1" s="81"/>
      <c r="KER1" s="80"/>
      <c r="KFF1" s="80"/>
      <c r="KFH1" s="81"/>
      <c r="KFM1" s="80"/>
      <c r="KGA1" s="80"/>
      <c r="KGC1" s="81"/>
      <c r="KGH1" s="80"/>
      <c r="KGV1" s="80"/>
      <c r="KGX1" s="81"/>
      <c r="KHC1" s="80"/>
      <c r="KHQ1" s="80"/>
      <c r="KHS1" s="81"/>
      <c r="KHX1" s="80"/>
      <c r="KIL1" s="80"/>
      <c r="KIN1" s="81"/>
      <c r="KIS1" s="80"/>
      <c r="KJG1" s="80"/>
      <c r="KJI1" s="81"/>
      <c r="KJN1" s="80"/>
      <c r="KKB1" s="80"/>
      <c r="KKD1" s="81"/>
      <c r="KKI1" s="80"/>
      <c r="KKW1" s="80"/>
      <c r="KKY1" s="81"/>
      <c r="KLD1" s="80"/>
      <c r="KLR1" s="80"/>
      <c r="KLT1" s="81"/>
      <c r="KLY1" s="80"/>
      <c r="KMM1" s="80"/>
      <c r="KMO1" s="81"/>
      <c r="KMT1" s="80"/>
      <c r="KNH1" s="80"/>
      <c r="KNJ1" s="81"/>
      <c r="KNO1" s="80"/>
      <c r="KOC1" s="80"/>
      <c r="KOE1" s="81"/>
      <c r="KOJ1" s="80"/>
      <c r="KOX1" s="80"/>
      <c r="KOZ1" s="81"/>
      <c r="KPE1" s="80"/>
      <c r="KPS1" s="80"/>
      <c r="KPU1" s="81"/>
      <c r="KPZ1" s="80"/>
      <c r="KQN1" s="80"/>
      <c r="KQP1" s="81"/>
      <c r="KQU1" s="80"/>
      <c r="KRI1" s="80"/>
      <c r="KRK1" s="81"/>
      <c r="KRP1" s="80"/>
      <c r="KSD1" s="80"/>
      <c r="KSF1" s="81"/>
      <c r="KSK1" s="80"/>
      <c r="KSY1" s="80"/>
      <c r="KTA1" s="81"/>
      <c r="KTF1" s="80"/>
      <c r="KTT1" s="80"/>
      <c r="KTV1" s="81"/>
      <c r="KUA1" s="80"/>
      <c r="KUO1" s="80"/>
      <c r="KUQ1" s="81"/>
      <c r="KUV1" s="80"/>
      <c r="KVJ1" s="80"/>
      <c r="KVL1" s="81"/>
      <c r="KVQ1" s="80"/>
      <c r="KWE1" s="80"/>
      <c r="KWG1" s="81"/>
      <c r="KWL1" s="80"/>
      <c r="KWZ1" s="80"/>
      <c r="KXB1" s="81"/>
      <c r="KXG1" s="80"/>
      <c r="KXU1" s="80"/>
      <c r="KXW1" s="81"/>
      <c r="KYB1" s="80"/>
      <c r="KYP1" s="80"/>
      <c r="KYR1" s="81"/>
      <c r="KYW1" s="80"/>
      <c r="KZK1" s="80"/>
      <c r="KZM1" s="81"/>
      <c r="KZR1" s="80"/>
      <c r="LAF1" s="80"/>
      <c r="LAH1" s="81"/>
      <c r="LAM1" s="80"/>
      <c r="LBA1" s="80"/>
      <c r="LBC1" s="81"/>
      <c r="LBH1" s="80"/>
      <c r="LBV1" s="80"/>
      <c r="LBX1" s="81"/>
      <c r="LCC1" s="80"/>
      <c r="LCQ1" s="80"/>
      <c r="LCS1" s="81"/>
      <c r="LCX1" s="80"/>
      <c r="LDL1" s="80"/>
      <c r="LDN1" s="81"/>
      <c r="LDS1" s="80"/>
      <c r="LEG1" s="80"/>
      <c r="LEI1" s="81"/>
      <c r="LEN1" s="80"/>
      <c r="LFB1" s="80"/>
      <c r="LFD1" s="81"/>
      <c r="LFI1" s="80"/>
      <c r="LFW1" s="80"/>
      <c r="LFY1" s="81"/>
      <c r="LGD1" s="80"/>
      <c r="LGR1" s="80"/>
      <c r="LGT1" s="81"/>
      <c r="LGY1" s="80"/>
      <c r="LHM1" s="80"/>
      <c r="LHO1" s="81"/>
      <c r="LHT1" s="80"/>
      <c r="LIH1" s="80"/>
      <c r="LIJ1" s="81"/>
      <c r="LIO1" s="80"/>
      <c r="LJC1" s="80"/>
      <c r="LJE1" s="81"/>
      <c r="LJJ1" s="80"/>
      <c r="LJX1" s="80"/>
      <c r="LJZ1" s="81"/>
      <c r="LKE1" s="80"/>
      <c r="LKS1" s="80"/>
      <c r="LKU1" s="81"/>
      <c r="LKZ1" s="80"/>
      <c r="LLN1" s="80"/>
      <c r="LLP1" s="81"/>
      <c r="LLU1" s="80"/>
      <c r="LMI1" s="80"/>
      <c r="LMK1" s="81"/>
      <c r="LMP1" s="80"/>
      <c r="LND1" s="80"/>
      <c r="LNF1" s="81"/>
      <c r="LNK1" s="80"/>
      <c r="LNY1" s="80"/>
      <c r="LOA1" s="81"/>
      <c r="LOF1" s="80"/>
      <c r="LOT1" s="80"/>
      <c r="LOV1" s="81"/>
      <c r="LPA1" s="80"/>
      <c r="LPO1" s="80"/>
      <c r="LPQ1" s="81"/>
      <c r="LPV1" s="80"/>
      <c r="LQJ1" s="80"/>
      <c r="LQL1" s="81"/>
      <c r="LQQ1" s="80"/>
      <c r="LRE1" s="80"/>
      <c r="LRG1" s="81"/>
      <c r="LRL1" s="80"/>
      <c r="LRZ1" s="80"/>
      <c r="LSB1" s="81"/>
      <c r="LSG1" s="80"/>
      <c r="LSU1" s="80"/>
      <c r="LSW1" s="81"/>
      <c r="LTB1" s="80"/>
      <c r="LTP1" s="80"/>
      <c r="LTR1" s="81"/>
      <c r="LTW1" s="80"/>
      <c r="LUK1" s="80"/>
      <c r="LUM1" s="81"/>
      <c r="LUR1" s="80"/>
      <c r="LVF1" s="80"/>
      <c r="LVH1" s="81"/>
      <c r="LVM1" s="80"/>
      <c r="LWA1" s="80"/>
      <c r="LWC1" s="81"/>
      <c r="LWH1" s="80"/>
      <c r="LWV1" s="80"/>
      <c r="LWX1" s="81"/>
      <c r="LXC1" s="80"/>
      <c r="LXQ1" s="80"/>
      <c r="LXS1" s="81"/>
      <c r="LXX1" s="80"/>
      <c r="LYL1" s="80"/>
      <c r="LYN1" s="81"/>
      <c r="LYS1" s="80"/>
      <c r="LZG1" s="80"/>
      <c r="LZI1" s="81"/>
      <c r="LZN1" s="80"/>
      <c r="MAB1" s="80"/>
      <c r="MAD1" s="81"/>
      <c r="MAI1" s="80"/>
      <c r="MAW1" s="80"/>
      <c r="MAY1" s="81"/>
      <c r="MBD1" s="80"/>
      <c r="MBR1" s="80"/>
      <c r="MBT1" s="81"/>
      <c r="MBY1" s="80"/>
      <c r="MCM1" s="80"/>
      <c r="MCO1" s="81"/>
      <c r="MCT1" s="80"/>
      <c r="MDH1" s="80"/>
      <c r="MDJ1" s="81"/>
      <c r="MDO1" s="80"/>
      <c r="MEC1" s="80"/>
      <c r="MEE1" s="81"/>
      <c r="MEJ1" s="80"/>
      <c r="MEX1" s="80"/>
      <c r="MEZ1" s="81"/>
      <c r="MFE1" s="80"/>
      <c r="MFS1" s="80"/>
      <c r="MFU1" s="81"/>
      <c r="MFZ1" s="80"/>
      <c r="MGN1" s="80"/>
      <c r="MGP1" s="81"/>
      <c r="MGU1" s="80"/>
      <c r="MHI1" s="80"/>
      <c r="MHK1" s="81"/>
      <c r="MHP1" s="80"/>
      <c r="MID1" s="80"/>
      <c r="MIF1" s="81"/>
      <c r="MIK1" s="80"/>
      <c r="MIY1" s="80"/>
      <c r="MJA1" s="81"/>
      <c r="MJF1" s="80"/>
      <c r="MJT1" s="80"/>
      <c r="MJV1" s="81"/>
      <c r="MKA1" s="80"/>
      <c r="MKO1" s="80"/>
      <c r="MKQ1" s="81"/>
      <c r="MKV1" s="80"/>
      <c r="MLJ1" s="80"/>
      <c r="MLL1" s="81"/>
      <c r="MLQ1" s="80"/>
      <c r="MME1" s="80"/>
      <c r="MMG1" s="81"/>
      <c r="MML1" s="80"/>
      <c r="MMZ1" s="80"/>
      <c r="MNB1" s="81"/>
      <c r="MNG1" s="80"/>
      <c r="MNU1" s="80"/>
      <c r="MNW1" s="81"/>
      <c r="MOB1" s="80"/>
      <c r="MOP1" s="80"/>
      <c r="MOR1" s="81"/>
      <c r="MOW1" s="80"/>
      <c r="MPK1" s="80"/>
      <c r="MPM1" s="81"/>
      <c r="MPR1" s="80"/>
      <c r="MQF1" s="80"/>
      <c r="MQH1" s="81"/>
      <c r="MQM1" s="80"/>
      <c r="MRA1" s="80"/>
      <c r="MRC1" s="81"/>
      <c r="MRH1" s="80"/>
      <c r="MRV1" s="80"/>
      <c r="MRX1" s="81"/>
      <c r="MSC1" s="80"/>
      <c r="MSQ1" s="80"/>
      <c r="MSS1" s="81"/>
      <c r="MSX1" s="80"/>
      <c r="MTL1" s="80"/>
      <c r="MTN1" s="81"/>
      <c r="MTS1" s="80"/>
      <c r="MUG1" s="80"/>
      <c r="MUI1" s="81"/>
      <c r="MUN1" s="80"/>
      <c r="MVB1" s="80"/>
      <c r="MVD1" s="81"/>
      <c r="MVI1" s="80"/>
      <c r="MVW1" s="80"/>
      <c r="MVY1" s="81"/>
      <c r="MWD1" s="80"/>
      <c r="MWR1" s="80"/>
      <c r="MWT1" s="81"/>
      <c r="MWY1" s="80"/>
      <c r="MXM1" s="80"/>
      <c r="MXO1" s="81"/>
      <c r="MXT1" s="80"/>
      <c r="MYH1" s="80"/>
      <c r="MYJ1" s="81"/>
      <c r="MYO1" s="80"/>
      <c r="MZC1" s="80"/>
      <c r="MZE1" s="81"/>
      <c r="MZJ1" s="80"/>
      <c r="MZX1" s="80"/>
      <c r="MZZ1" s="81"/>
      <c r="NAE1" s="80"/>
      <c r="NAS1" s="80"/>
      <c r="NAU1" s="81"/>
      <c r="NAZ1" s="80"/>
      <c r="NBN1" s="80"/>
      <c r="NBP1" s="81"/>
      <c r="NBU1" s="80"/>
      <c r="NCI1" s="80"/>
      <c r="NCK1" s="81"/>
      <c r="NCP1" s="80"/>
      <c r="NDD1" s="80"/>
      <c r="NDF1" s="81"/>
      <c r="NDK1" s="80"/>
      <c r="NDY1" s="80"/>
      <c r="NEA1" s="81"/>
      <c r="NEF1" s="80"/>
      <c r="NET1" s="80"/>
      <c r="NEV1" s="81"/>
      <c r="NFA1" s="80"/>
      <c r="NFO1" s="80"/>
      <c r="NFQ1" s="81"/>
      <c r="NFV1" s="80"/>
      <c r="NGJ1" s="80"/>
      <c r="NGL1" s="81"/>
      <c r="NGQ1" s="80"/>
      <c r="NHE1" s="80"/>
      <c r="NHG1" s="81"/>
      <c r="NHL1" s="80"/>
      <c r="NHZ1" s="80"/>
      <c r="NIB1" s="81"/>
      <c r="NIG1" s="80"/>
      <c r="NIU1" s="80"/>
      <c r="NIW1" s="81"/>
      <c r="NJB1" s="80"/>
      <c r="NJP1" s="80"/>
      <c r="NJR1" s="81"/>
      <c r="NJW1" s="80"/>
      <c r="NKK1" s="80"/>
      <c r="NKM1" s="81"/>
      <c r="NKR1" s="80"/>
      <c r="NLF1" s="80"/>
      <c r="NLH1" s="81"/>
      <c r="NLM1" s="80"/>
      <c r="NMA1" s="80"/>
      <c r="NMC1" s="81"/>
      <c r="NMH1" s="80"/>
      <c r="NMV1" s="80"/>
      <c r="NMX1" s="81"/>
      <c r="NNC1" s="80"/>
      <c r="NNQ1" s="80"/>
      <c r="NNS1" s="81"/>
      <c r="NNX1" s="80"/>
      <c r="NOL1" s="80"/>
      <c r="NON1" s="81"/>
      <c r="NOS1" s="80"/>
      <c r="NPG1" s="80"/>
      <c r="NPI1" s="81"/>
      <c r="NPN1" s="80"/>
      <c r="NQB1" s="80"/>
      <c r="NQD1" s="81"/>
      <c r="NQI1" s="80"/>
      <c r="NQW1" s="80"/>
      <c r="NQY1" s="81"/>
      <c r="NRD1" s="80"/>
      <c r="NRR1" s="80"/>
      <c r="NRT1" s="81"/>
      <c r="NRY1" s="80"/>
      <c r="NSM1" s="80"/>
      <c r="NSO1" s="81"/>
      <c r="NST1" s="80"/>
      <c r="NTH1" s="80"/>
      <c r="NTJ1" s="81"/>
      <c r="NTO1" s="80"/>
      <c r="NUC1" s="80"/>
      <c r="NUE1" s="81"/>
      <c r="NUJ1" s="80"/>
      <c r="NUX1" s="80"/>
      <c r="NUZ1" s="81"/>
      <c r="NVE1" s="80"/>
      <c r="NVS1" s="80"/>
      <c r="NVU1" s="81"/>
      <c r="NVZ1" s="80"/>
      <c r="NWN1" s="80"/>
      <c r="NWP1" s="81"/>
      <c r="NWU1" s="80"/>
      <c r="NXI1" s="80"/>
      <c r="NXK1" s="81"/>
      <c r="NXP1" s="80"/>
      <c r="NYD1" s="80"/>
      <c r="NYF1" s="81"/>
      <c r="NYK1" s="80"/>
      <c r="NYY1" s="80"/>
      <c r="NZA1" s="81"/>
      <c r="NZF1" s="80"/>
      <c r="NZT1" s="80"/>
      <c r="NZV1" s="81"/>
      <c r="OAA1" s="80"/>
      <c r="OAO1" s="80"/>
      <c r="OAQ1" s="81"/>
      <c r="OAV1" s="80"/>
      <c r="OBJ1" s="80"/>
      <c r="OBL1" s="81"/>
      <c r="OBQ1" s="80"/>
      <c r="OCE1" s="80"/>
      <c r="OCG1" s="81"/>
      <c r="OCL1" s="80"/>
      <c r="OCZ1" s="80"/>
      <c r="ODB1" s="81"/>
      <c r="ODG1" s="80"/>
      <c r="ODU1" s="80"/>
      <c r="ODW1" s="81"/>
      <c r="OEB1" s="80"/>
      <c r="OEP1" s="80"/>
      <c r="OER1" s="81"/>
      <c r="OEW1" s="80"/>
      <c r="OFK1" s="80"/>
      <c r="OFM1" s="81"/>
      <c r="OFR1" s="80"/>
      <c r="OGF1" s="80"/>
      <c r="OGH1" s="81"/>
      <c r="OGM1" s="80"/>
      <c r="OHA1" s="80"/>
      <c r="OHC1" s="81"/>
      <c r="OHH1" s="80"/>
      <c r="OHV1" s="80"/>
      <c r="OHX1" s="81"/>
      <c r="OIC1" s="80"/>
      <c r="OIQ1" s="80"/>
      <c r="OIS1" s="81"/>
      <c r="OIX1" s="80"/>
      <c r="OJL1" s="80"/>
      <c r="OJN1" s="81"/>
      <c r="OJS1" s="80"/>
      <c r="OKG1" s="80"/>
      <c r="OKI1" s="81"/>
      <c r="OKN1" s="80"/>
      <c r="OLB1" s="80"/>
      <c r="OLD1" s="81"/>
      <c r="OLI1" s="80"/>
      <c r="OLW1" s="80"/>
      <c r="OLY1" s="81"/>
      <c r="OMD1" s="80"/>
      <c r="OMR1" s="80"/>
      <c r="OMT1" s="81"/>
      <c r="OMY1" s="80"/>
      <c r="ONM1" s="80"/>
      <c r="ONO1" s="81"/>
      <c r="ONT1" s="80"/>
      <c r="OOH1" s="80"/>
      <c r="OOJ1" s="81"/>
      <c r="OOO1" s="80"/>
      <c r="OPC1" s="80"/>
      <c r="OPE1" s="81"/>
      <c r="OPJ1" s="80"/>
      <c r="OPX1" s="80"/>
      <c r="OPZ1" s="81"/>
      <c r="OQE1" s="80"/>
      <c r="OQS1" s="80"/>
      <c r="OQU1" s="81"/>
      <c r="OQZ1" s="80"/>
      <c r="ORN1" s="80"/>
      <c r="ORP1" s="81"/>
      <c r="ORU1" s="80"/>
      <c r="OSI1" s="80"/>
      <c r="OSK1" s="81"/>
      <c r="OSP1" s="80"/>
      <c r="OTD1" s="80"/>
      <c r="OTF1" s="81"/>
      <c r="OTK1" s="80"/>
      <c r="OTY1" s="80"/>
      <c r="OUA1" s="81"/>
      <c r="OUF1" s="80"/>
      <c r="OUT1" s="80"/>
      <c r="OUV1" s="81"/>
      <c r="OVA1" s="80"/>
      <c r="OVO1" s="80"/>
      <c r="OVQ1" s="81"/>
      <c r="OVV1" s="80"/>
      <c r="OWJ1" s="80"/>
      <c r="OWL1" s="81"/>
      <c r="OWQ1" s="80"/>
      <c r="OXE1" s="80"/>
      <c r="OXG1" s="81"/>
      <c r="OXL1" s="80"/>
      <c r="OXZ1" s="80"/>
      <c r="OYB1" s="81"/>
      <c r="OYG1" s="80"/>
      <c r="OYU1" s="80"/>
      <c r="OYW1" s="81"/>
      <c r="OZB1" s="80"/>
      <c r="OZP1" s="80"/>
      <c r="OZR1" s="81"/>
      <c r="OZW1" s="80"/>
      <c r="PAK1" s="80"/>
      <c r="PAM1" s="81"/>
      <c r="PAR1" s="80"/>
      <c r="PBF1" s="80"/>
      <c r="PBH1" s="81"/>
      <c r="PBM1" s="80"/>
      <c r="PCA1" s="80"/>
      <c r="PCC1" s="81"/>
      <c r="PCH1" s="80"/>
      <c r="PCV1" s="80"/>
      <c r="PCX1" s="81"/>
      <c r="PDC1" s="80"/>
      <c r="PDQ1" s="80"/>
      <c r="PDS1" s="81"/>
      <c r="PDX1" s="80"/>
      <c r="PEL1" s="80"/>
      <c r="PEN1" s="81"/>
      <c r="PES1" s="80"/>
      <c r="PFG1" s="80"/>
      <c r="PFI1" s="81"/>
      <c r="PFN1" s="80"/>
      <c r="PGB1" s="80"/>
      <c r="PGD1" s="81"/>
      <c r="PGI1" s="80"/>
      <c r="PGW1" s="80"/>
      <c r="PGY1" s="81"/>
      <c r="PHD1" s="80"/>
      <c r="PHR1" s="80"/>
      <c r="PHT1" s="81"/>
      <c r="PHY1" s="80"/>
      <c r="PIM1" s="80"/>
      <c r="PIO1" s="81"/>
      <c r="PIT1" s="80"/>
      <c r="PJH1" s="80"/>
      <c r="PJJ1" s="81"/>
      <c r="PJO1" s="80"/>
      <c r="PKC1" s="80"/>
      <c r="PKE1" s="81"/>
      <c r="PKJ1" s="80"/>
      <c r="PKX1" s="80"/>
      <c r="PKZ1" s="81"/>
      <c r="PLE1" s="80"/>
      <c r="PLS1" s="80"/>
      <c r="PLU1" s="81"/>
      <c r="PLZ1" s="80"/>
      <c r="PMN1" s="80"/>
      <c r="PMP1" s="81"/>
      <c r="PMU1" s="80"/>
      <c r="PNI1" s="80"/>
      <c r="PNK1" s="81"/>
      <c r="PNP1" s="80"/>
      <c r="POD1" s="80"/>
      <c r="POF1" s="81"/>
      <c r="POK1" s="80"/>
      <c r="POY1" s="80"/>
      <c r="PPA1" s="81"/>
      <c r="PPF1" s="80"/>
      <c r="PPT1" s="80"/>
      <c r="PPV1" s="81"/>
      <c r="PQA1" s="80"/>
      <c r="PQO1" s="80"/>
      <c r="PQQ1" s="81"/>
      <c r="PQV1" s="80"/>
      <c r="PRJ1" s="80"/>
      <c r="PRL1" s="81"/>
      <c r="PRQ1" s="80"/>
      <c r="PSE1" s="80"/>
      <c r="PSG1" s="81"/>
      <c r="PSL1" s="80"/>
      <c r="PSZ1" s="80"/>
      <c r="PTB1" s="81"/>
      <c r="PTG1" s="80"/>
      <c r="PTU1" s="80"/>
      <c r="PTW1" s="81"/>
      <c r="PUB1" s="80"/>
      <c r="PUP1" s="80"/>
      <c r="PUR1" s="81"/>
      <c r="PUW1" s="80"/>
      <c r="PVK1" s="80"/>
      <c r="PVM1" s="81"/>
      <c r="PVR1" s="80"/>
      <c r="PWF1" s="80"/>
      <c r="PWH1" s="81"/>
      <c r="PWM1" s="80"/>
      <c r="PXA1" s="80"/>
      <c r="PXC1" s="81"/>
      <c r="PXH1" s="80"/>
      <c r="PXV1" s="80"/>
      <c r="PXX1" s="81"/>
      <c r="PYC1" s="80"/>
      <c r="PYQ1" s="80"/>
      <c r="PYS1" s="81"/>
      <c r="PYX1" s="80"/>
      <c r="PZL1" s="80"/>
      <c r="PZN1" s="81"/>
      <c r="PZS1" s="80"/>
      <c r="QAG1" s="80"/>
      <c r="QAI1" s="81"/>
      <c r="QAN1" s="80"/>
      <c r="QBB1" s="80"/>
      <c r="QBD1" s="81"/>
      <c r="QBI1" s="80"/>
      <c r="QBW1" s="80"/>
      <c r="QBY1" s="81"/>
      <c r="QCD1" s="80"/>
      <c r="QCR1" s="80"/>
      <c r="QCT1" s="81"/>
      <c r="QCY1" s="80"/>
      <c r="QDM1" s="80"/>
      <c r="QDO1" s="81"/>
      <c r="QDT1" s="80"/>
      <c r="QEH1" s="80"/>
      <c r="QEJ1" s="81"/>
      <c r="QEO1" s="80"/>
      <c r="QFC1" s="80"/>
      <c r="QFE1" s="81"/>
      <c r="QFJ1" s="80"/>
      <c r="QFX1" s="80"/>
      <c r="QFZ1" s="81"/>
      <c r="QGE1" s="80"/>
      <c r="QGS1" s="80"/>
      <c r="QGU1" s="81"/>
      <c r="QGZ1" s="80"/>
      <c r="QHN1" s="80"/>
      <c r="QHP1" s="81"/>
      <c r="QHU1" s="80"/>
      <c r="QII1" s="80"/>
      <c r="QIK1" s="81"/>
      <c r="QIP1" s="80"/>
      <c r="QJD1" s="80"/>
      <c r="QJF1" s="81"/>
      <c r="QJK1" s="80"/>
      <c r="QJY1" s="80"/>
      <c r="QKA1" s="81"/>
      <c r="QKF1" s="80"/>
      <c r="QKT1" s="80"/>
      <c r="QKV1" s="81"/>
      <c r="QLA1" s="80"/>
      <c r="QLO1" s="80"/>
      <c r="QLQ1" s="81"/>
      <c r="QLV1" s="80"/>
      <c r="QMJ1" s="80"/>
      <c r="QML1" s="81"/>
      <c r="QMQ1" s="80"/>
      <c r="QNE1" s="80"/>
      <c r="QNG1" s="81"/>
      <c r="QNL1" s="80"/>
      <c r="QNZ1" s="80"/>
      <c r="QOB1" s="81"/>
      <c r="QOG1" s="80"/>
      <c r="QOU1" s="80"/>
      <c r="QOW1" s="81"/>
      <c r="QPB1" s="80"/>
      <c r="QPP1" s="80"/>
      <c r="QPR1" s="81"/>
      <c r="QPW1" s="80"/>
      <c r="QQK1" s="80"/>
      <c r="QQM1" s="81"/>
      <c r="QQR1" s="80"/>
      <c r="QRF1" s="80"/>
      <c r="QRH1" s="81"/>
      <c r="QRM1" s="80"/>
      <c r="QSA1" s="80"/>
      <c r="QSC1" s="81"/>
      <c r="QSH1" s="80"/>
      <c r="QSV1" s="80"/>
      <c r="QSX1" s="81"/>
      <c r="QTC1" s="80"/>
    </row>
    <row r="2" spans="1:1011 1025:2040 2054:3069 3083:4093 4098:5120 5122:6135 6149:7164 7178:8188 8193:9215 9217:10230 10244:11259 11273:12015" ht="19" thickBot="1" x14ac:dyDescent="0.5">
      <c r="C2" s="265"/>
      <c r="D2" s="272"/>
      <c r="E2" s="265"/>
      <c r="F2" s="357"/>
      <c r="G2" s="265" t="s">
        <v>93</v>
      </c>
      <c r="H2" s="265"/>
      <c r="I2" s="265"/>
      <c r="J2" s="265"/>
      <c r="K2" s="265"/>
      <c r="L2" s="265"/>
      <c r="M2" s="265"/>
      <c r="N2" s="265"/>
      <c r="O2" s="265"/>
      <c r="P2" s="265"/>
      <c r="Q2" s="358"/>
      <c r="R2" s="265"/>
      <c r="S2" s="265"/>
      <c r="T2" s="428"/>
      <c r="U2" s="416"/>
      <c r="V2" s="358"/>
      <c r="W2" s="358"/>
      <c r="X2" s="265"/>
      <c r="Y2" s="265"/>
      <c r="Z2" s="358"/>
      <c r="AA2" s="265"/>
      <c r="AB2" s="265"/>
      <c r="AC2" s="265"/>
      <c r="AD2" s="265"/>
      <c r="AE2" s="358"/>
      <c r="AF2" s="265"/>
      <c r="AG2" s="265"/>
      <c r="AH2" s="416"/>
      <c r="AZ2" s="75"/>
      <c r="BU2" s="75"/>
      <c r="CP2" s="75"/>
      <c r="DK2" s="75"/>
      <c r="EF2" s="75"/>
      <c r="FA2" s="75"/>
      <c r="FV2" s="75"/>
      <c r="GQ2" s="75"/>
      <c r="HL2" s="75"/>
      <c r="IG2" s="75"/>
      <c r="JB2" s="75"/>
      <c r="JW2" s="75"/>
      <c r="KR2" s="75"/>
      <c r="LM2" s="75"/>
      <c r="MQ2" s="75"/>
      <c r="NL2" s="75"/>
      <c r="OG2" s="75"/>
      <c r="PB2" s="75"/>
      <c r="PW2" s="75"/>
      <c r="QR2" s="75"/>
      <c r="RM2" s="75"/>
      <c r="SH2" s="75"/>
      <c r="TC2" s="75"/>
      <c r="TX2" s="75"/>
      <c r="US2" s="75"/>
      <c r="VN2" s="75"/>
      <c r="WI2" s="75"/>
      <c r="XD2" s="75"/>
      <c r="XY2" s="75"/>
      <c r="YT2" s="75"/>
      <c r="ZO2" s="75"/>
      <c r="AAJ2" s="75"/>
      <c r="ABE2" s="75"/>
      <c r="ABZ2" s="75"/>
      <c r="ACU2" s="75"/>
      <c r="ADP2" s="75"/>
      <c r="AEK2" s="75"/>
      <c r="AFF2" s="75"/>
      <c r="AGA2" s="75"/>
      <c r="AGV2" s="75"/>
      <c r="AHQ2" s="75"/>
      <c r="AIL2" s="75"/>
      <c r="AJG2" s="75"/>
      <c r="AKB2" s="75"/>
      <c r="AKW2" s="75"/>
      <c r="ALR2" s="75"/>
      <c r="AMM2" s="75"/>
      <c r="ANH2" s="75"/>
      <c r="AOC2" s="75"/>
      <c r="AOX2" s="75"/>
      <c r="APS2" s="75"/>
      <c r="AQN2" s="75"/>
      <c r="ARI2" s="75"/>
      <c r="ASD2" s="75"/>
      <c r="ASY2" s="75"/>
      <c r="ATT2" s="75"/>
      <c r="AUO2" s="75"/>
      <c r="AVJ2" s="75"/>
      <c r="AWE2" s="75"/>
      <c r="AWZ2" s="75"/>
      <c r="AXU2" s="75"/>
      <c r="AYP2" s="75"/>
      <c r="AZK2" s="75"/>
      <c r="BAF2" s="75"/>
      <c r="BBA2" s="75"/>
      <c r="BBV2" s="75"/>
      <c r="BCQ2" s="75"/>
      <c r="BDL2" s="75"/>
      <c r="BEG2" s="75"/>
      <c r="BFB2" s="75"/>
      <c r="BFW2" s="75"/>
      <c r="BGR2" s="75"/>
      <c r="BHM2" s="75"/>
      <c r="BIH2" s="75"/>
      <c r="BJC2" s="75"/>
      <c r="BJX2" s="75"/>
      <c r="BKS2" s="75"/>
      <c r="BLN2" s="75"/>
      <c r="BMI2" s="75"/>
      <c r="BND2" s="75"/>
      <c r="BNY2" s="75"/>
      <c r="BOT2" s="75"/>
      <c r="BPO2" s="75"/>
      <c r="BQJ2" s="75"/>
      <c r="BRE2" s="75"/>
      <c r="BRZ2" s="75"/>
      <c r="BSU2" s="75"/>
      <c r="BTP2" s="75"/>
      <c r="BUK2" s="75"/>
      <c r="BVF2" s="75"/>
      <c r="BWA2" s="75"/>
      <c r="BWV2" s="75"/>
      <c r="BXQ2" s="75"/>
      <c r="BYL2" s="75"/>
      <c r="BZG2" s="75"/>
      <c r="CAB2" s="75"/>
      <c r="CAW2" s="75"/>
      <c r="CBR2" s="75"/>
      <c r="CCM2" s="75"/>
      <c r="CDH2" s="75"/>
      <c r="CEC2" s="75"/>
      <c r="CEX2" s="75"/>
      <c r="CFS2" s="75"/>
      <c r="CGN2" s="75"/>
      <c r="CHI2" s="75"/>
      <c r="CID2" s="75"/>
      <c r="CIY2" s="75"/>
      <c r="CJT2" s="75"/>
      <c r="CKO2" s="75"/>
      <c r="CLJ2" s="75"/>
      <c r="CME2" s="75"/>
      <c r="CMZ2" s="75"/>
      <c r="CNU2" s="75"/>
      <c r="COP2" s="75"/>
      <c r="CPK2" s="75"/>
      <c r="CQF2" s="75"/>
      <c r="CRA2" s="75"/>
      <c r="CRV2" s="75"/>
      <c r="CSQ2" s="75"/>
      <c r="CTL2" s="75"/>
      <c r="CUG2" s="75"/>
      <c r="CVB2" s="75"/>
      <c r="CVW2" s="75"/>
      <c r="CWR2" s="75"/>
      <c r="CXM2" s="75"/>
      <c r="CYH2" s="75"/>
      <c r="CZC2" s="75"/>
      <c r="CZX2" s="75"/>
      <c r="DAS2" s="75"/>
      <c r="DBN2" s="75"/>
      <c r="DCI2" s="75"/>
      <c r="DDD2" s="75"/>
      <c r="DDY2" s="75"/>
      <c r="DET2" s="75"/>
      <c r="DFO2" s="75"/>
      <c r="DGJ2" s="75"/>
      <c r="DHE2" s="75"/>
      <c r="DHZ2" s="75"/>
      <c r="DIU2" s="75"/>
      <c r="DJP2" s="75"/>
      <c r="DKK2" s="75"/>
      <c r="DLF2" s="75"/>
      <c r="DMA2" s="75"/>
      <c r="DMV2" s="75"/>
      <c r="DNQ2" s="75"/>
      <c r="DOL2" s="75"/>
      <c r="DPG2" s="75"/>
      <c r="DQB2" s="75"/>
      <c r="DQW2" s="75"/>
      <c r="DRR2" s="75"/>
      <c r="DSM2" s="75"/>
      <c r="DTH2" s="75"/>
      <c r="DUC2" s="75"/>
      <c r="DUX2" s="75"/>
      <c r="DVS2" s="75"/>
      <c r="DWN2" s="75"/>
      <c r="DXI2" s="75"/>
      <c r="DYD2" s="75"/>
      <c r="DYY2" s="75"/>
      <c r="DZT2" s="75"/>
      <c r="EAO2" s="75"/>
      <c r="EBJ2" s="75"/>
      <c r="ECE2" s="75"/>
      <c r="ECZ2" s="75"/>
      <c r="EDU2" s="75"/>
      <c r="EEP2" s="75"/>
      <c r="EFK2" s="75"/>
      <c r="EGF2" s="75"/>
      <c r="EHA2" s="75"/>
      <c r="EHV2" s="75"/>
      <c r="EIQ2" s="75"/>
      <c r="EJL2" s="75"/>
      <c r="EKG2" s="75"/>
      <c r="ELB2" s="75"/>
      <c r="ELW2" s="75"/>
      <c r="EMR2" s="75"/>
      <c r="ENM2" s="75"/>
      <c r="EOH2" s="75"/>
      <c r="EPC2" s="75"/>
      <c r="EPX2" s="75"/>
      <c r="EQS2" s="75"/>
      <c r="ERN2" s="75"/>
      <c r="ESI2" s="75"/>
      <c r="ETD2" s="75"/>
      <c r="ETY2" s="75"/>
      <c r="EUT2" s="75"/>
      <c r="EVO2" s="75"/>
      <c r="EWJ2" s="75"/>
      <c r="EXE2" s="75"/>
      <c r="EXZ2" s="75"/>
      <c r="EYU2" s="75"/>
      <c r="EZP2" s="75"/>
      <c r="FAK2" s="75"/>
      <c r="FBF2" s="75"/>
      <c r="FCA2" s="75"/>
      <c r="FCV2" s="75"/>
      <c r="FDQ2" s="75"/>
      <c r="FEL2" s="75"/>
      <c r="FFG2" s="75"/>
      <c r="FGB2" s="75"/>
      <c r="FGW2" s="75"/>
      <c r="FHR2" s="75"/>
      <c r="FIM2" s="75"/>
      <c r="FJH2" s="75"/>
      <c r="FKC2" s="75"/>
      <c r="FKX2" s="75"/>
      <c r="FLS2" s="75"/>
      <c r="FMN2" s="75"/>
      <c r="FNI2" s="75"/>
      <c r="FOD2" s="75"/>
      <c r="FOY2" s="75"/>
      <c r="FPT2" s="75"/>
      <c r="FQO2" s="75"/>
      <c r="FRJ2" s="75"/>
      <c r="FSE2" s="75"/>
      <c r="FSZ2" s="75"/>
      <c r="FTU2" s="75"/>
      <c r="FUP2" s="75"/>
      <c r="FVK2" s="75"/>
      <c r="FWF2" s="75"/>
      <c r="FXA2" s="75"/>
      <c r="FXV2" s="75"/>
      <c r="FYQ2" s="75"/>
      <c r="FZL2" s="75"/>
      <c r="GAG2" s="75"/>
      <c r="GBB2" s="75"/>
      <c r="GBW2" s="75"/>
      <c r="GCR2" s="75"/>
      <c r="GDM2" s="75"/>
      <c r="GEH2" s="75"/>
      <c r="GFC2" s="75"/>
      <c r="GFX2" s="75"/>
      <c r="GGS2" s="75"/>
      <c r="GHN2" s="75"/>
      <c r="GII2" s="75"/>
      <c r="GJD2" s="75"/>
      <c r="GJY2" s="75"/>
      <c r="GKT2" s="75"/>
      <c r="GLO2" s="75"/>
      <c r="GMJ2" s="75"/>
      <c r="GNE2" s="75"/>
      <c r="GNZ2" s="75"/>
      <c r="GOU2" s="75"/>
      <c r="GPP2" s="75"/>
      <c r="GQK2" s="75"/>
      <c r="GRF2" s="75"/>
      <c r="GSA2" s="75"/>
      <c r="GSV2" s="75"/>
      <c r="GTQ2" s="75"/>
      <c r="GUL2" s="75"/>
      <c r="GVG2" s="75"/>
      <c r="GWB2" s="75"/>
      <c r="GWW2" s="75"/>
      <c r="GXR2" s="75"/>
      <c r="GYM2" s="75"/>
      <c r="GZH2" s="75"/>
      <c r="HAC2" s="75"/>
      <c r="HAX2" s="75"/>
      <c r="HBS2" s="75"/>
      <c r="HCN2" s="75"/>
      <c r="HDI2" s="75"/>
      <c r="HED2" s="75"/>
      <c r="HEY2" s="75"/>
      <c r="HFT2" s="75"/>
      <c r="HGO2" s="75"/>
      <c r="HHJ2" s="75"/>
      <c r="HIE2" s="75"/>
      <c r="HIZ2" s="75"/>
      <c r="HJU2" s="75"/>
      <c r="HKP2" s="75"/>
      <c r="HLK2" s="75"/>
      <c r="HMF2" s="75"/>
      <c r="HNA2" s="75"/>
      <c r="HNV2" s="75"/>
      <c r="HOQ2" s="75"/>
      <c r="HPL2" s="75"/>
      <c r="HQG2" s="75"/>
      <c r="HRB2" s="75"/>
      <c r="HRW2" s="75"/>
      <c r="HSR2" s="75"/>
      <c r="HTM2" s="75"/>
      <c r="HUH2" s="75"/>
      <c r="HVC2" s="75"/>
      <c r="HVX2" s="75"/>
      <c r="HWS2" s="75"/>
      <c r="HXN2" s="75"/>
      <c r="HYI2" s="75"/>
      <c r="HZD2" s="75"/>
      <c r="HZY2" s="75"/>
      <c r="IAT2" s="75"/>
      <c r="IBO2" s="75"/>
      <c r="ICJ2" s="75"/>
      <c r="IDE2" s="75"/>
      <c r="IDZ2" s="75"/>
      <c r="IEU2" s="75"/>
      <c r="IFP2" s="75"/>
      <c r="IGK2" s="75"/>
      <c r="IHF2" s="75"/>
      <c r="IIA2" s="75"/>
      <c r="IIV2" s="75"/>
      <c r="IJQ2" s="75"/>
      <c r="IKL2" s="75"/>
      <c r="ILG2" s="75"/>
      <c r="IMB2" s="75"/>
      <c r="IMW2" s="75"/>
      <c r="INR2" s="75"/>
      <c r="IOM2" s="75"/>
      <c r="IPH2" s="75"/>
      <c r="IQC2" s="75"/>
      <c r="IQX2" s="75"/>
      <c r="IRS2" s="75"/>
      <c r="ISN2" s="75"/>
      <c r="ITI2" s="75"/>
      <c r="IUD2" s="75"/>
      <c r="IUY2" s="75"/>
      <c r="IVT2" s="75"/>
      <c r="IWO2" s="75"/>
      <c r="IXJ2" s="75"/>
      <c r="IYE2" s="75"/>
      <c r="IYZ2" s="75"/>
      <c r="IZU2" s="75"/>
      <c r="JAP2" s="75"/>
      <c r="JBK2" s="75"/>
      <c r="JCF2" s="75"/>
      <c r="JDA2" s="75"/>
      <c r="JDV2" s="75"/>
      <c r="JEQ2" s="75"/>
      <c r="JFL2" s="75"/>
      <c r="JGG2" s="75"/>
      <c r="JHB2" s="75"/>
      <c r="JHW2" s="75"/>
      <c r="JIR2" s="75"/>
      <c r="JJM2" s="75"/>
      <c r="JKH2" s="75"/>
      <c r="JLC2" s="75"/>
      <c r="JLX2" s="75"/>
      <c r="JMS2" s="75"/>
      <c r="JNN2" s="75"/>
      <c r="JOI2" s="75"/>
      <c r="JPD2" s="75"/>
      <c r="JPY2" s="75"/>
      <c r="JQT2" s="75"/>
      <c r="JRO2" s="75"/>
      <c r="JSJ2" s="75"/>
      <c r="JTE2" s="75"/>
      <c r="JTZ2" s="75"/>
      <c r="JUU2" s="75"/>
      <c r="JVP2" s="75"/>
      <c r="JWK2" s="75"/>
      <c r="JXF2" s="75"/>
      <c r="JYA2" s="75"/>
      <c r="JYV2" s="75"/>
      <c r="JZQ2" s="75"/>
      <c r="KAL2" s="75"/>
      <c r="KBG2" s="75"/>
      <c r="KCB2" s="75"/>
      <c r="KCW2" s="75"/>
      <c r="KDR2" s="75"/>
      <c r="KEM2" s="75"/>
      <c r="KFH2" s="75"/>
      <c r="KGC2" s="75"/>
      <c r="KGX2" s="75"/>
      <c r="KHS2" s="75"/>
      <c r="KIN2" s="75"/>
      <c r="KJI2" s="75"/>
      <c r="KKD2" s="75"/>
      <c r="KKY2" s="75"/>
      <c r="KLT2" s="75"/>
      <c r="KMO2" s="75"/>
      <c r="KNJ2" s="75"/>
      <c r="KOE2" s="75"/>
      <c r="KOZ2" s="75"/>
      <c r="KPU2" s="75"/>
      <c r="KQP2" s="75"/>
      <c r="KRK2" s="75"/>
      <c r="KSF2" s="75"/>
      <c r="KTA2" s="75"/>
      <c r="KTV2" s="75"/>
      <c r="KUQ2" s="75"/>
      <c r="KVL2" s="75"/>
      <c r="KWG2" s="75"/>
      <c r="KXB2" s="75"/>
      <c r="KXW2" s="75"/>
      <c r="KYR2" s="75"/>
      <c r="KZM2" s="75"/>
      <c r="LAH2" s="75"/>
      <c r="LBC2" s="75"/>
      <c r="LBX2" s="75"/>
      <c r="LCS2" s="75"/>
      <c r="LDN2" s="75"/>
      <c r="LEI2" s="75"/>
      <c r="LFD2" s="75"/>
      <c r="LFY2" s="75"/>
      <c r="LGT2" s="75"/>
      <c r="LHO2" s="75"/>
      <c r="LIJ2" s="75"/>
      <c r="LJE2" s="75"/>
      <c r="LJZ2" s="75"/>
      <c r="LKU2" s="75"/>
      <c r="LLP2" s="75"/>
      <c r="LMK2" s="75"/>
      <c r="LNF2" s="75"/>
      <c r="LOA2" s="75"/>
      <c r="LOV2" s="75"/>
      <c r="LPQ2" s="75"/>
      <c r="LQL2" s="75"/>
      <c r="LRG2" s="75"/>
      <c r="LSB2" s="75"/>
      <c r="LSW2" s="75"/>
      <c r="LTR2" s="75"/>
      <c r="LUM2" s="75"/>
      <c r="LVH2" s="75"/>
      <c r="LWC2" s="75"/>
      <c r="LWX2" s="75"/>
      <c r="LXS2" s="75"/>
      <c r="LYN2" s="75"/>
      <c r="LZI2" s="75"/>
      <c r="MAD2" s="75"/>
      <c r="MAY2" s="75"/>
      <c r="MBT2" s="75"/>
      <c r="MCO2" s="75"/>
      <c r="MDJ2" s="75"/>
      <c r="MEE2" s="75"/>
      <c r="MEZ2" s="75"/>
      <c r="MFU2" s="75"/>
      <c r="MGP2" s="75"/>
      <c r="MHK2" s="75"/>
      <c r="MIF2" s="75"/>
      <c r="MJA2" s="75"/>
      <c r="MJV2" s="75"/>
      <c r="MKQ2" s="75"/>
      <c r="MLL2" s="75"/>
      <c r="MMG2" s="75"/>
      <c r="MNB2" s="75"/>
      <c r="MNW2" s="75"/>
      <c r="MOR2" s="75"/>
      <c r="MPM2" s="75"/>
      <c r="MQH2" s="75"/>
      <c r="MRC2" s="75"/>
      <c r="MRX2" s="75"/>
      <c r="MSS2" s="75"/>
      <c r="MTN2" s="75"/>
      <c r="MUI2" s="75"/>
      <c r="MVD2" s="75"/>
      <c r="MVY2" s="75"/>
      <c r="MWT2" s="75"/>
      <c r="MXO2" s="75"/>
      <c r="MYJ2" s="75"/>
      <c r="MZE2" s="75"/>
      <c r="MZZ2" s="75"/>
      <c r="NAU2" s="75"/>
      <c r="NBP2" s="75"/>
      <c r="NCK2" s="75"/>
      <c r="NDF2" s="75"/>
      <c r="NEA2" s="75"/>
      <c r="NEV2" s="75"/>
      <c r="NFQ2" s="75"/>
      <c r="NGL2" s="75"/>
      <c r="NHG2" s="75"/>
      <c r="NIB2" s="75"/>
      <c r="NIW2" s="75"/>
      <c r="NJR2" s="75"/>
      <c r="NKM2" s="75"/>
      <c r="NLH2" s="75"/>
      <c r="NMC2" s="75"/>
      <c r="NMX2" s="75"/>
      <c r="NNS2" s="75"/>
      <c r="NON2" s="75"/>
      <c r="NPI2" s="75"/>
      <c r="NQD2" s="75"/>
      <c r="NQY2" s="75"/>
      <c r="NRT2" s="75"/>
      <c r="NSO2" s="75"/>
      <c r="NTJ2" s="75"/>
      <c r="NUE2" s="75"/>
      <c r="NUZ2" s="75"/>
      <c r="NVU2" s="75"/>
      <c r="NWP2" s="75"/>
      <c r="NXK2" s="75"/>
      <c r="NYF2" s="75"/>
      <c r="NZA2" s="75"/>
      <c r="NZV2" s="75"/>
      <c r="OAQ2" s="75"/>
      <c r="OBL2" s="75"/>
      <c r="OCG2" s="75"/>
      <c r="ODB2" s="75"/>
      <c r="ODW2" s="75"/>
      <c r="OER2" s="75"/>
      <c r="OFM2" s="75"/>
      <c r="OGH2" s="75"/>
      <c r="OHC2" s="75"/>
      <c r="OHX2" s="75"/>
      <c r="OIS2" s="75"/>
      <c r="OJN2" s="75"/>
      <c r="OKI2" s="75"/>
      <c r="OLD2" s="75"/>
      <c r="OLY2" s="75"/>
      <c r="OMT2" s="75"/>
      <c r="ONO2" s="75"/>
      <c r="OOJ2" s="75"/>
      <c r="OPE2" s="75"/>
      <c r="OPZ2" s="75"/>
      <c r="OQU2" s="75"/>
      <c r="ORP2" s="75"/>
      <c r="OSK2" s="75"/>
      <c r="OTF2" s="75"/>
      <c r="OUA2" s="75"/>
      <c r="OUV2" s="75"/>
      <c r="OVQ2" s="75"/>
      <c r="OWL2" s="75"/>
      <c r="OXG2" s="75"/>
      <c r="OYB2" s="75"/>
      <c r="OYW2" s="75"/>
      <c r="OZR2" s="75"/>
      <c r="PAM2" s="75"/>
      <c r="PBH2" s="75"/>
      <c r="PCC2" s="75"/>
      <c r="PCX2" s="75"/>
      <c r="PDS2" s="75"/>
      <c r="PEN2" s="75"/>
      <c r="PFI2" s="75"/>
      <c r="PGD2" s="75"/>
      <c r="PGY2" s="75"/>
      <c r="PHT2" s="75"/>
      <c r="PIO2" s="75"/>
      <c r="PJJ2" s="75"/>
      <c r="PKE2" s="75"/>
      <c r="PKZ2" s="75"/>
      <c r="PLU2" s="75"/>
      <c r="PMP2" s="75"/>
      <c r="PNK2" s="75"/>
      <c r="POF2" s="75"/>
      <c r="PPA2" s="75"/>
      <c r="PPV2" s="75"/>
      <c r="PQQ2" s="75"/>
      <c r="PRL2" s="75"/>
      <c r="PSG2" s="75"/>
      <c r="PTB2" s="75"/>
      <c r="PTW2" s="75"/>
      <c r="PUR2" s="75"/>
      <c r="PVM2" s="75"/>
      <c r="PWH2" s="75"/>
      <c r="PXC2" s="75"/>
      <c r="PXX2" s="75"/>
      <c r="PYS2" s="75"/>
      <c r="PZN2" s="75"/>
      <c r="QAI2" s="75"/>
      <c r="QBD2" s="75"/>
      <c r="QBY2" s="75"/>
      <c r="QCT2" s="75"/>
      <c r="QDO2" s="75"/>
      <c r="QEJ2" s="75"/>
      <c r="QFE2" s="75"/>
      <c r="QFZ2" s="75"/>
      <c r="QGU2" s="75"/>
      <c r="QHP2" s="75"/>
      <c r="QIK2" s="75"/>
      <c r="QJF2" s="75"/>
      <c r="QKA2" s="75"/>
      <c r="QKV2" s="75"/>
      <c r="QLQ2" s="75"/>
      <c r="QML2" s="75"/>
      <c r="QNG2" s="75"/>
      <c r="QOB2" s="75"/>
      <c r="QOW2" s="75"/>
      <c r="QPR2" s="75"/>
      <c r="QQM2" s="75"/>
      <c r="QRH2" s="75"/>
      <c r="QSC2" s="75"/>
      <c r="QSX2" s="75"/>
    </row>
    <row r="3" spans="1:1011 1025:2040 2054:3069 3083:4093 4098:5120 5122:6135 6149:7164 7178:8188 8193:9215 9217:10230 10244:11259 11273:12015" ht="19" thickBot="1" x14ac:dyDescent="0.5">
      <c r="C3" s="265"/>
      <c r="D3" s="267"/>
      <c r="E3" s="267"/>
      <c r="F3" s="267"/>
      <c r="G3" s="266"/>
      <c r="H3" s="843" t="s">
        <v>94</v>
      </c>
      <c r="I3" s="844"/>
      <c r="J3" s="844"/>
      <c r="K3" s="844"/>
      <c r="L3" s="844"/>
      <c r="M3" s="844"/>
      <c r="N3" s="844"/>
      <c r="O3" s="844"/>
      <c r="P3" s="844"/>
      <c r="Q3" s="844"/>
      <c r="R3" s="844"/>
      <c r="S3" s="844"/>
      <c r="V3" s="843" t="s">
        <v>106</v>
      </c>
      <c r="W3" s="844"/>
      <c r="X3" s="844"/>
      <c r="Y3" s="844"/>
      <c r="Z3" s="844"/>
      <c r="AA3" s="844"/>
      <c r="AB3" s="844"/>
      <c r="AC3" s="844"/>
      <c r="AD3" s="844"/>
      <c r="AE3" s="844"/>
      <c r="AF3" s="844"/>
      <c r="AG3" s="844"/>
      <c r="AH3" s="417"/>
    </row>
    <row r="4" spans="1:1011 1025:2040 2054:3069 3083:4093 4098:5120 5122:6135 6149:7164 7178:8188 8193:9215 9217:10230 10244:11259 11273:12015" s="84" customFormat="1" ht="18" customHeight="1" x14ac:dyDescent="0.35">
      <c r="B4" s="196"/>
      <c r="D4" s="228"/>
      <c r="F4" s="270"/>
      <c r="H4" s="450" t="s">
        <v>95</v>
      </c>
      <c r="I4" s="262"/>
      <c r="J4" s="262"/>
      <c r="K4" s="451" t="s">
        <v>96</v>
      </c>
      <c r="L4" s="452"/>
      <c r="N4" s="362"/>
      <c r="O4" s="362"/>
      <c r="P4" s="362"/>
      <c r="Q4" s="414" t="s">
        <v>80</v>
      </c>
      <c r="R4" s="262"/>
      <c r="S4" s="262"/>
      <c r="T4" s="228"/>
      <c r="V4" s="196"/>
      <c r="W4" s="387" t="s">
        <v>95</v>
      </c>
      <c r="X4" s="414"/>
      <c r="Y4" s="414"/>
      <c r="Z4" s="387"/>
      <c r="AA4" s="383" t="s">
        <v>96</v>
      </c>
      <c r="AB4" s="383"/>
      <c r="AC4" s="383"/>
      <c r="AD4" s="383"/>
      <c r="AE4" s="387" t="s">
        <v>80</v>
      </c>
      <c r="AF4" s="262"/>
      <c r="AG4" s="262"/>
      <c r="AH4" s="263"/>
    </row>
    <row r="5" spans="1:1011 1025:2040 2054:3069 3083:4093 4098:5120 5122:6135 6149:7164 7178:8188 8193:9215 9217:10230 10244:11259 11273:12015" s="84" customFormat="1" ht="18" customHeight="1" x14ac:dyDescent="0.35">
      <c r="F5" s="228"/>
      <c r="G5" s="84" t="s">
        <v>73</v>
      </c>
      <c r="H5" s="410">
        <f>+'5. Projektperiode_beregninger '!G42</f>
        <v>0</v>
      </c>
      <c r="I5" s="363"/>
      <c r="J5" s="363"/>
      <c r="K5" s="363"/>
      <c r="L5" s="84" t="s">
        <v>58</v>
      </c>
      <c r="N5" s="363"/>
      <c r="O5" s="363"/>
      <c r="P5" s="363"/>
      <c r="Q5" s="363">
        <f>+'5. Projektperiode_beregninger '!S42</f>
        <v>0</v>
      </c>
      <c r="R5" s="363"/>
      <c r="S5" s="363"/>
      <c r="T5" s="228"/>
      <c r="V5" s="196" t="s">
        <v>73</v>
      </c>
      <c r="W5" s="386">
        <f>+'5. Projektperiode_beregninger '!AB42</f>
        <v>0</v>
      </c>
      <c r="X5" s="384"/>
      <c r="Y5" s="384"/>
      <c r="Z5" s="386"/>
      <c r="AA5" s="384"/>
      <c r="AB5" s="384"/>
      <c r="AC5" s="384"/>
      <c r="AD5" s="384"/>
      <c r="AE5" s="386">
        <f>+'5. Projektperiode_beregninger '!AN42</f>
        <v>0</v>
      </c>
      <c r="AF5" s="384"/>
      <c r="AG5" s="384"/>
    </row>
    <row r="6" spans="1:1011 1025:2040 2054:3069 3083:4093 4098:5120 5122:6135 6149:7164 7178:8188 8193:9215 9217:10230 10244:11259 11273:12015" s="84" customFormat="1" ht="18" customHeight="1" x14ac:dyDescent="0.35">
      <c r="B6" s="196"/>
      <c r="C6" s="435" t="s">
        <v>196</v>
      </c>
      <c r="D6" s="384">
        <f>+E6+F6</f>
        <v>0</v>
      </c>
      <c r="E6" s="363">
        <f>+H6+Q6</f>
        <v>0</v>
      </c>
      <c r="F6" s="407">
        <f>+W6+AE6</f>
        <v>0</v>
      </c>
      <c r="G6" s="84" t="s">
        <v>198</v>
      </c>
      <c r="H6" s="453">
        <f>+'4. CO2_beregninger '!G82</f>
        <v>0</v>
      </c>
      <c r="I6" s="360"/>
      <c r="J6" s="456" t="s">
        <v>225</v>
      </c>
      <c r="K6" s="361"/>
      <c r="N6" s="361"/>
      <c r="O6" s="361"/>
      <c r="P6" s="361"/>
      <c r="Q6" s="360">
        <f>+'4. CO2_beregninger '!T82</f>
        <v>0</v>
      </c>
      <c r="R6" s="360"/>
      <c r="S6" s="456" t="s">
        <v>225</v>
      </c>
      <c r="T6" s="228"/>
      <c r="V6" s="196" t="s">
        <v>198</v>
      </c>
      <c r="W6" s="388">
        <f>+'4. CO2_beregninger '!AC82</f>
        <v>0</v>
      </c>
      <c r="X6" s="415"/>
      <c r="Y6" s="456" t="s">
        <v>225</v>
      </c>
      <c r="Z6" s="388"/>
      <c r="AA6" s="385"/>
      <c r="AB6" s="385"/>
      <c r="AC6" s="385"/>
      <c r="AD6" s="385"/>
      <c r="AE6" s="354">
        <f>+'4. CO2_beregninger '!AP82</f>
        <v>0</v>
      </c>
      <c r="AF6" s="385"/>
      <c r="AG6" s="456" t="s">
        <v>225</v>
      </c>
      <c r="AH6" s="262"/>
    </row>
    <row r="7" spans="1:1011 1025:2040 2054:3069 3083:4093 4098:5120 5122:6135 6149:7164 7178:8188 8193:9215 9217:10230 10244:11259 11273:12015" s="84" customFormat="1" ht="18" customHeight="1" x14ac:dyDescent="0.35">
      <c r="B7" s="196"/>
      <c r="C7" s="435" t="s">
        <v>199</v>
      </c>
      <c r="D7" s="411">
        <f>+SUM(D12:D112)</f>
        <v>0</v>
      </c>
      <c r="E7" s="353">
        <f>+SUM(E12:E112)</f>
        <v>0</v>
      </c>
      <c r="F7" s="376">
        <f>+SUM(F12:F112)</f>
        <v>0</v>
      </c>
      <c r="H7" s="412"/>
      <c r="I7" s="262"/>
      <c r="J7" s="464">
        <f>+H6-SUM(J12:J112)</f>
        <v>0</v>
      </c>
      <c r="K7" s="262"/>
      <c r="L7" s="362"/>
      <c r="M7" s="362"/>
      <c r="N7" s="362"/>
      <c r="O7" s="362"/>
      <c r="P7" s="362"/>
      <c r="Q7" s="370"/>
      <c r="R7" s="262"/>
      <c r="S7" s="464">
        <f>+Q6-SUM(S12:S112)</f>
        <v>0</v>
      </c>
      <c r="T7" s="228"/>
      <c r="V7" s="196"/>
      <c r="W7" s="387"/>
      <c r="X7" s="414"/>
      <c r="Y7" s="464">
        <f>+W6-SUM(Y12:Y111)</f>
        <v>0</v>
      </c>
      <c r="Z7" s="387"/>
      <c r="AA7" s="262"/>
      <c r="AB7" s="262"/>
      <c r="AC7" s="262"/>
      <c r="AD7" s="262"/>
      <c r="AE7" s="268"/>
      <c r="AF7" s="262"/>
      <c r="AG7" s="464">
        <f>+AE6-SUM(AG12:AG111)</f>
        <v>0</v>
      </c>
      <c r="AH7" s="262"/>
    </row>
    <row r="8" spans="1:1011 1025:2040 2054:3069 3083:4093 4098:5120 5122:6135 6149:7164 7178:8188 8193:9215 9217:10230 10244:11259 11273:12015" s="79" customFormat="1" ht="18" customHeight="1" thickBot="1" x14ac:dyDescent="0.4">
      <c r="B8" s="88"/>
      <c r="C8" s="436" t="s">
        <v>197</v>
      </c>
      <c r="D8" s="432">
        <f>+D7-D6</f>
        <v>0</v>
      </c>
      <c r="E8" s="430">
        <f>+E7-E6</f>
        <v>0</v>
      </c>
      <c r="F8" s="429">
        <f>+F7-F6</f>
        <v>0</v>
      </c>
      <c r="H8" s="88" t="s">
        <v>205</v>
      </c>
      <c r="J8" s="84" t="s">
        <v>215</v>
      </c>
      <c r="K8" s="80" t="s">
        <v>205</v>
      </c>
      <c r="L8" s="84" t="s">
        <v>155</v>
      </c>
      <c r="N8" s="84" t="s">
        <v>206</v>
      </c>
      <c r="P8" s="264" t="s">
        <v>207</v>
      </c>
      <c r="Q8" s="80" t="s">
        <v>205</v>
      </c>
      <c r="S8" s="84" t="s">
        <v>215</v>
      </c>
      <c r="T8" s="89"/>
      <c r="V8" s="88"/>
      <c r="W8" s="80" t="s">
        <v>205</v>
      </c>
      <c r="Y8" s="84" t="s">
        <v>215</v>
      </c>
      <c r="Z8" s="227"/>
      <c r="AA8" s="84" t="s">
        <v>155</v>
      </c>
      <c r="AB8" s="84" t="s">
        <v>156</v>
      </c>
      <c r="AC8" s="84" t="s">
        <v>157</v>
      </c>
      <c r="AD8" s="84"/>
      <c r="AE8" s="80" t="s">
        <v>205</v>
      </c>
      <c r="AG8" s="84" t="s">
        <v>216</v>
      </c>
      <c r="AH8" s="84"/>
    </row>
    <row r="9" spans="1:1011 1025:2040 2054:3069 3083:4093 4098:5120 5122:6135 6149:7164 7178:8188 8193:9215 9217:10230 10244:11259 11273:12015" s="399" customFormat="1" ht="65.150000000000006" customHeight="1" thickBot="1" x14ac:dyDescent="0.45">
      <c r="A9" s="398" t="s">
        <v>226</v>
      </c>
      <c r="B9" s="399" t="s">
        <v>58</v>
      </c>
      <c r="C9" s="364"/>
      <c r="D9" s="433" t="s">
        <v>214</v>
      </c>
      <c r="E9" s="401" t="s">
        <v>217</v>
      </c>
      <c r="F9" s="400" t="s">
        <v>218</v>
      </c>
      <c r="H9" s="398" t="s">
        <v>204</v>
      </c>
      <c r="I9" s="454" t="s">
        <v>34</v>
      </c>
      <c r="J9" s="403" t="s">
        <v>57</v>
      </c>
      <c r="K9" s="402" t="s">
        <v>204</v>
      </c>
      <c r="L9" s="403"/>
      <c r="M9" s="404" t="s">
        <v>34</v>
      </c>
      <c r="N9" s="403"/>
      <c r="O9" s="404" t="s">
        <v>204</v>
      </c>
      <c r="Q9" s="398" t="s">
        <v>204</v>
      </c>
      <c r="R9" s="454" t="s">
        <v>34</v>
      </c>
      <c r="S9" s="403" t="s">
        <v>57</v>
      </c>
      <c r="T9" s="405"/>
      <c r="U9" s="406"/>
      <c r="V9" s="398"/>
      <c r="W9" s="398" t="s">
        <v>204</v>
      </c>
      <c r="X9" s="454" t="s">
        <v>34</v>
      </c>
      <c r="Y9" s="403" t="s">
        <v>57</v>
      </c>
      <c r="Z9" s="402"/>
      <c r="AA9" s="403"/>
      <c r="AE9" s="398" t="s">
        <v>204</v>
      </c>
      <c r="AF9" s="454" t="s">
        <v>34</v>
      </c>
      <c r="AG9" s="403" t="s">
        <v>57</v>
      </c>
    </row>
    <row r="10" spans="1:1011 1025:2040 2054:3069 3083:4093 4098:5120 5122:6135 6149:7164 7178:8188 8193:9215 9217:10230 10244:11259 11273:12015" s="105" customFormat="1" ht="19" thickBot="1" x14ac:dyDescent="0.5">
      <c r="A10" s="77"/>
      <c r="B10" s="390" t="s">
        <v>55</v>
      </c>
      <c r="C10" s="437"/>
      <c r="D10" s="396">
        <f>+E10+F10</f>
        <v>0</v>
      </c>
      <c r="E10" s="394">
        <f>+J10+S10</f>
        <v>0</v>
      </c>
      <c r="F10" s="393">
        <f>+Y10+AG10</f>
        <v>0</v>
      </c>
      <c r="H10" s="395"/>
      <c r="I10" s="394"/>
      <c r="J10" s="394">
        <f>+IFERROR(H6/H5,0)</f>
        <v>0</v>
      </c>
      <c r="K10" s="394"/>
      <c r="L10" s="394"/>
      <c r="M10" s="394"/>
      <c r="N10" s="394"/>
      <c r="O10" s="394"/>
      <c r="P10" s="394"/>
      <c r="Q10" s="397"/>
      <c r="R10" s="394"/>
      <c r="S10" s="394">
        <f>+IFERROR(Q6/Q5,0)</f>
        <v>0</v>
      </c>
      <c r="T10" s="391"/>
      <c r="U10" s="389"/>
      <c r="V10" s="420"/>
      <c r="W10" s="245"/>
      <c r="Y10" s="105">
        <f>+IFERROR(W6/W5,0)</f>
        <v>0</v>
      </c>
      <c r="Z10" s="245"/>
      <c r="AE10" s="245"/>
      <c r="AG10" s="105">
        <f>IFERROR(AE6/AE5,0)</f>
        <v>0</v>
      </c>
      <c r="AH10" s="389"/>
      <c r="AI10" s="389"/>
    </row>
    <row r="11" spans="1:1011 1025:2040 2054:3069 3083:4093 4098:5120 5122:6135 6149:7164 7178:8188 8193:9215 9217:10230 10244:11259 11273:12015" ht="18.5" x14ac:dyDescent="0.45">
      <c r="B11" s="103"/>
      <c r="C11" s="438"/>
      <c r="D11" s="392"/>
      <c r="E11" s="105"/>
      <c r="F11" s="382"/>
      <c r="G11" s="5"/>
      <c r="H11" s="231"/>
      <c r="I11" s="105"/>
      <c r="J11" s="105"/>
      <c r="K11" s="1"/>
      <c r="L11" s="1"/>
      <c r="M11" s="1"/>
      <c r="Q11" s="175"/>
      <c r="R11" s="105"/>
      <c r="S11" s="105"/>
      <c r="X11" s="1"/>
      <c r="AA11" s="1"/>
      <c r="AF11" s="1"/>
    </row>
    <row r="12" spans="1:1011 1025:2040 2054:3069 3083:4093 4098:5120 5122:6135 6149:7164 7178:8188 8193:9215 9217:10230 10244:11259 11273:12015" x14ac:dyDescent="0.35">
      <c r="A12" s="457">
        <v>1</v>
      </c>
      <c r="B12" s="88">
        <v>0</v>
      </c>
      <c r="C12" s="438"/>
      <c r="D12" s="434">
        <f>+E12+F12</f>
        <v>0</v>
      </c>
      <c r="E12" s="5">
        <f>+J12+S12</f>
        <v>0</v>
      </c>
      <c r="F12" s="352">
        <f>+Y12+AG12</f>
        <v>0</v>
      </c>
      <c r="G12" s="43">
        <v>1</v>
      </c>
      <c r="H12" s="234">
        <f>+$H$5-B12</f>
        <v>0</v>
      </c>
      <c r="I12" s="5" cm="1">
        <f t="array" ref="I12">+_xlfn.IFS(H12&gt;1,(H12-H13),H12&lt;=1,(H12))</f>
        <v>0</v>
      </c>
      <c r="J12" s="105">
        <f>+IF(I12&gt;0,(I12*$J$10),0)</f>
        <v>0</v>
      </c>
      <c r="K12" s="1"/>
      <c r="L12" s="105"/>
      <c r="N12" s="1"/>
      <c r="P12" s="369"/>
      <c r="Q12" s="175">
        <f>+$Q$5-B12</f>
        <v>0</v>
      </c>
      <c r="R12" s="5" cm="1">
        <f t="array" ref="R12">+_xlfn.IFS(Q12&gt;1,(Q12-Q13),Q12&lt;=1,(Q12))</f>
        <v>0</v>
      </c>
      <c r="S12" s="105">
        <f>+IF(R12&gt;0,(R12*$S$10),0)</f>
        <v>0</v>
      </c>
      <c r="W12" s="175">
        <f t="shared" ref="W12:W43" si="0">+$W$5-B12</f>
        <v>0</v>
      </c>
      <c r="X12" s="5" cm="1">
        <f t="array" ref="X12">+_xlfn.IFS(W12&gt;1,(W12-W13),W12&lt;=1,(W12))</f>
        <v>0</v>
      </c>
      <c r="Y12" s="105">
        <f>+IF(X12&gt;0,(X12*$Y$10),0)</f>
        <v>0</v>
      </c>
      <c r="Z12" s="175"/>
      <c r="AA12" s="105"/>
      <c r="AB12" s="5"/>
      <c r="AC12" s="5"/>
      <c r="AD12" s="5"/>
      <c r="AE12" s="175">
        <f t="shared" ref="AE12:AE43" si="1">+$AE$5-B12</f>
        <v>0</v>
      </c>
      <c r="AF12" s="5" cm="1">
        <f t="array" ref="AF12">+_xlfn.IFS(AE12&gt;1,(AE12-AE13),AE12&lt;=1,(AE12))</f>
        <v>0</v>
      </c>
      <c r="AG12" s="105">
        <f>+IF(AF12&gt;0,(AF12*$AG$10),0)</f>
        <v>0</v>
      </c>
    </row>
    <row r="13" spans="1:1011 1025:2040 2054:3069 3083:4093 4098:5120 5122:6135 6149:7164 7178:8188 8193:9215 9217:10230 10244:11259 11273:12015" x14ac:dyDescent="0.35">
      <c r="A13" s="84">
        <v>2</v>
      </c>
      <c r="B13" s="88">
        <v>1</v>
      </c>
      <c r="C13" s="438"/>
      <c r="D13" s="434">
        <f>+E13+F13</f>
        <v>0</v>
      </c>
      <c r="E13" s="5">
        <f>+J13+S13</f>
        <v>0</v>
      </c>
      <c r="F13" s="352">
        <f t="shared" ref="F13:F76" si="2">+Y13+AG13</f>
        <v>0</v>
      </c>
      <c r="G13" s="43">
        <v>2</v>
      </c>
      <c r="H13" s="234">
        <f t="shared" ref="H13:H43" si="3">+$H$5-B13</f>
        <v>-1</v>
      </c>
      <c r="I13" s="5" cm="1">
        <f t="array" ref="I13">+_xlfn.IFS(H13&gt;1,(H13-H14),H13&lt;=1,(H13))</f>
        <v>-1</v>
      </c>
      <c r="J13" s="105">
        <f t="shared" ref="J13:J76" si="4">+IF(I13&gt;0,(I13*$J$10),0)</f>
        <v>0</v>
      </c>
      <c r="L13" s="1"/>
      <c r="M13" s="1"/>
      <c r="Q13" s="175">
        <f>+$Q$5-B13</f>
        <v>-1</v>
      </c>
      <c r="R13" s="5" cm="1">
        <f t="array" ref="R13">+_xlfn.IFS(Q13&gt;1,(Q13-Q14),Q13&lt;=1,(Q13))</f>
        <v>-1</v>
      </c>
      <c r="S13" s="105">
        <f t="shared" ref="S13:S76" si="5">+IF(R13&gt;0,(R13*$S$10),0)</f>
        <v>0</v>
      </c>
      <c r="W13" s="175">
        <f t="shared" si="0"/>
        <v>-1</v>
      </c>
      <c r="X13" s="5" cm="1">
        <f t="array" ref="X13">+_xlfn.IFS(W13&gt;1,(W13-W14),W13&lt;=1,(W13))</f>
        <v>-1</v>
      </c>
      <c r="Y13" s="105">
        <f t="shared" ref="Y13:Y76" si="6">+IF(X13&gt;0,(X13*$Y$10),0)</f>
        <v>0</v>
      </c>
      <c r="Z13" s="175"/>
      <c r="AA13" s="105"/>
      <c r="AB13" s="5"/>
      <c r="AC13" s="5"/>
      <c r="AD13" s="5"/>
      <c r="AE13" s="175">
        <f t="shared" si="1"/>
        <v>-1</v>
      </c>
      <c r="AF13" s="5" cm="1">
        <f t="array" ref="AF13">+_xlfn.IFS(AE13&gt;1,(AE13-AE14),AE13&lt;=1,(AE13))</f>
        <v>-1</v>
      </c>
      <c r="AG13" s="105">
        <f t="shared" ref="AG13:AG76" si="7">+IF(AF13&gt;0,(AF13*$AG$10),0)</f>
        <v>0</v>
      </c>
    </row>
    <row r="14" spans="1:1011 1025:2040 2054:3069 3083:4093 4098:5120 5122:6135 6149:7164 7178:8188 8193:9215 9217:10230 10244:11259 11273:12015" s="7" customFormat="1" x14ac:dyDescent="0.35">
      <c r="A14" s="84">
        <v>3</v>
      </c>
      <c r="B14" s="88">
        <v>2</v>
      </c>
      <c r="C14" s="439"/>
      <c r="D14" s="434">
        <f t="shared" ref="D14:D76" si="8">+E14+F14</f>
        <v>0</v>
      </c>
      <c r="E14" s="5">
        <f t="shared" ref="E14:E77" si="9">+J14+S14</f>
        <v>0</v>
      </c>
      <c r="F14" s="352">
        <f t="shared" si="2"/>
        <v>0</v>
      </c>
      <c r="G14" s="43">
        <v>3</v>
      </c>
      <c r="H14" s="234">
        <f t="shared" si="3"/>
        <v>-2</v>
      </c>
      <c r="I14" s="5" cm="1">
        <f t="array" ref="I14">+_xlfn.IFS(H14&gt;1,(H14-H15),H14&lt;=1,(H14))</f>
        <v>-2</v>
      </c>
      <c r="J14" s="105">
        <f t="shared" si="4"/>
        <v>0</v>
      </c>
      <c r="K14"/>
      <c r="L14" s="1"/>
      <c r="M14" s="1"/>
      <c r="N14"/>
      <c r="O14"/>
      <c r="P14"/>
      <c r="Q14" s="175">
        <f t="shared" ref="Q14:Q43" si="10">+$Q$5-B14</f>
        <v>-2</v>
      </c>
      <c r="R14" s="5" cm="1">
        <f t="array" ref="R14">+_xlfn.IFS(Q14&gt;1,(Q14-Q15),Q14&lt;=1,(Q14))</f>
        <v>-2</v>
      </c>
      <c r="S14" s="105">
        <f t="shared" si="5"/>
        <v>0</v>
      </c>
      <c r="T14" s="373"/>
      <c r="U14" s="102"/>
      <c r="V14" s="421"/>
      <c r="W14" s="175">
        <f t="shared" si="0"/>
        <v>-2</v>
      </c>
      <c r="X14" s="5" cm="1">
        <f t="array" ref="X14">+_xlfn.IFS(W14&gt;1,(W14-W15),W14&lt;=1,(W14))</f>
        <v>-2</v>
      </c>
      <c r="Y14" s="105">
        <f t="shared" si="6"/>
        <v>0</v>
      </c>
      <c r="Z14" s="175"/>
      <c r="AA14" s="105"/>
      <c r="AB14" s="5"/>
      <c r="AC14" s="5"/>
      <c r="AD14" s="5"/>
      <c r="AE14" s="175">
        <f t="shared" si="1"/>
        <v>-2</v>
      </c>
      <c r="AF14" s="5" cm="1">
        <f t="array" ref="AF14">+_xlfn.IFS(AE14&gt;1,(AE14-AE15),AE14&lt;=1,(AE14))</f>
        <v>-2</v>
      </c>
      <c r="AG14" s="105">
        <f t="shared" si="7"/>
        <v>0</v>
      </c>
      <c r="AH14" s="77"/>
      <c r="AI14" s="102"/>
    </row>
    <row r="15" spans="1:1011 1025:2040 2054:3069 3083:4093 4098:5120 5122:6135 6149:7164 7178:8188 8193:9215 9217:10230 10244:11259 11273:12015" s="8" customFormat="1" x14ac:dyDescent="0.35">
      <c r="A15" s="457">
        <v>4</v>
      </c>
      <c r="B15" s="274">
        <v>3</v>
      </c>
      <c r="C15" s="438"/>
      <c r="D15" s="434">
        <f t="shared" si="8"/>
        <v>0</v>
      </c>
      <c r="E15" s="5">
        <f t="shared" si="9"/>
        <v>0</v>
      </c>
      <c r="F15" s="352">
        <f t="shared" si="2"/>
        <v>0</v>
      </c>
      <c r="G15" s="43">
        <v>4</v>
      </c>
      <c r="H15" s="234">
        <f t="shared" si="3"/>
        <v>-3</v>
      </c>
      <c r="I15" s="5" cm="1">
        <f t="array" ref="I15">+_xlfn.IFS(H15&gt;1,(H15-H16),H15&lt;=1,(H15))</f>
        <v>-3</v>
      </c>
      <c r="J15" s="105">
        <f t="shared" si="4"/>
        <v>0</v>
      </c>
      <c r="K15"/>
      <c r="L15" s="1"/>
      <c r="M15" s="1"/>
      <c r="N15"/>
      <c r="O15"/>
      <c r="P15"/>
      <c r="Q15" s="175">
        <f t="shared" si="10"/>
        <v>-3</v>
      </c>
      <c r="R15" s="5" cm="1">
        <f t="array" ref="R15">+_xlfn.IFS(Q15&gt;1,(Q15-Q16),Q15&lt;=1,(Q15))</f>
        <v>-3</v>
      </c>
      <c r="S15" s="105">
        <f t="shared" si="5"/>
        <v>0</v>
      </c>
      <c r="T15" s="374"/>
      <c r="U15" s="95"/>
      <c r="V15" s="111"/>
      <c r="W15" s="175">
        <f t="shared" si="0"/>
        <v>-3</v>
      </c>
      <c r="X15" s="5" cm="1">
        <f t="array" ref="X15">+_xlfn.IFS(W15&gt;1,(W15-W16),W15&lt;=1,(W15))</f>
        <v>-3</v>
      </c>
      <c r="Y15" s="105">
        <f t="shared" si="6"/>
        <v>0</v>
      </c>
      <c r="Z15" s="175"/>
      <c r="AA15" s="105"/>
      <c r="AB15" s="5"/>
      <c r="AC15" s="5"/>
      <c r="AD15" s="5"/>
      <c r="AE15" s="175">
        <f t="shared" si="1"/>
        <v>-3</v>
      </c>
      <c r="AF15" s="5" cm="1">
        <f t="array" ref="AF15">+_xlfn.IFS(AE15&gt;1,(AE15-AE16),AE15&lt;=1,(AE15))</f>
        <v>-3</v>
      </c>
      <c r="AG15" s="105">
        <f t="shared" si="7"/>
        <v>0</v>
      </c>
      <c r="AH15" s="77"/>
      <c r="AI15" s="95"/>
    </row>
    <row r="16" spans="1:1011 1025:2040 2054:3069 3083:4093 4098:5120 5122:6135 6149:7164 7178:8188 8193:9215 9217:10230 10244:11259 11273:12015" x14ac:dyDescent="0.35">
      <c r="A16" s="84">
        <v>5</v>
      </c>
      <c r="B16" s="275">
        <v>4</v>
      </c>
      <c r="C16" s="438"/>
      <c r="D16" s="434">
        <f t="shared" si="8"/>
        <v>0</v>
      </c>
      <c r="E16" s="5">
        <f t="shared" si="9"/>
        <v>0</v>
      </c>
      <c r="F16" s="352">
        <f t="shared" si="2"/>
        <v>0</v>
      </c>
      <c r="G16" s="43">
        <v>5</v>
      </c>
      <c r="H16" s="234">
        <f t="shared" si="3"/>
        <v>-4</v>
      </c>
      <c r="I16" s="5" cm="1">
        <f t="array" ref="I16">+_xlfn.IFS(H16&gt;1,(H16-H17),H16&lt;=1,(H16))</f>
        <v>-4</v>
      </c>
      <c r="J16" s="105">
        <f t="shared" si="4"/>
        <v>0</v>
      </c>
      <c r="L16" s="1"/>
      <c r="M16" s="1"/>
      <c r="Q16" s="175">
        <f t="shared" si="10"/>
        <v>-4</v>
      </c>
      <c r="R16" s="5" cm="1">
        <f t="array" ref="R16">+_xlfn.IFS(Q16&gt;1,(Q16-Q17),Q16&lt;=1,(Q16))</f>
        <v>-4</v>
      </c>
      <c r="S16" s="105">
        <f t="shared" si="5"/>
        <v>0</v>
      </c>
      <c r="W16" s="175">
        <f t="shared" si="0"/>
        <v>-4</v>
      </c>
      <c r="X16" s="5" cm="1">
        <f t="array" ref="X16">+_xlfn.IFS(W16&gt;1,(W16-W17),W16&lt;=1,(W16))</f>
        <v>-4</v>
      </c>
      <c r="Y16" s="105">
        <f t="shared" si="6"/>
        <v>0</v>
      </c>
      <c r="Z16" s="175"/>
      <c r="AA16" s="105"/>
      <c r="AB16" s="5"/>
      <c r="AC16" s="5"/>
      <c r="AD16" s="5"/>
      <c r="AE16" s="175">
        <f t="shared" si="1"/>
        <v>-4</v>
      </c>
      <c r="AF16" s="5" cm="1">
        <f t="array" ref="AF16">+_xlfn.IFS(AE16&gt;1,(AE16-AE17),AE16&lt;=1,(AE16))</f>
        <v>-4</v>
      </c>
      <c r="AG16" s="105">
        <f t="shared" si="7"/>
        <v>0</v>
      </c>
    </row>
    <row r="17" spans="1:35" x14ac:dyDescent="0.35">
      <c r="A17" s="84">
        <v>6</v>
      </c>
      <c r="B17" s="88">
        <v>5</v>
      </c>
      <c r="C17" s="438"/>
      <c r="D17" s="434">
        <f t="shared" si="8"/>
        <v>0</v>
      </c>
      <c r="E17" s="5">
        <f t="shared" si="9"/>
        <v>0</v>
      </c>
      <c r="F17" s="352">
        <f t="shared" si="2"/>
        <v>0</v>
      </c>
      <c r="G17" s="43">
        <v>6</v>
      </c>
      <c r="H17" s="234">
        <f t="shared" si="3"/>
        <v>-5</v>
      </c>
      <c r="I17" s="5" cm="1">
        <f t="array" ref="I17">+_xlfn.IFS(H17&gt;1,(H17-H18),H17&lt;=1,(H17))</f>
        <v>-5</v>
      </c>
      <c r="J17" s="105">
        <f t="shared" si="4"/>
        <v>0</v>
      </c>
      <c r="L17" s="1"/>
      <c r="M17" s="1"/>
      <c r="Q17" s="175">
        <f t="shared" si="10"/>
        <v>-5</v>
      </c>
      <c r="R17" s="5" cm="1">
        <f t="array" ref="R17">+_xlfn.IFS(Q17&gt;1,(Q17-Q18),Q17&lt;=1,(Q17))</f>
        <v>-5</v>
      </c>
      <c r="S17" s="105">
        <f t="shared" si="5"/>
        <v>0</v>
      </c>
      <c r="W17" s="175">
        <f t="shared" si="0"/>
        <v>-5</v>
      </c>
      <c r="X17" s="5" cm="1">
        <f t="array" ref="X17">+_xlfn.IFS(W17&gt;1,(W17-W18),W17&lt;=1,(W17))</f>
        <v>-5</v>
      </c>
      <c r="Y17" s="105">
        <f t="shared" si="6"/>
        <v>0</v>
      </c>
      <c r="Z17" s="175"/>
      <c r="AA17" s="105"/>
      <c r="AB17" s="5"/>
      <c r="AC17" s="5"/>
      <c r="AD17" s="5"/>
      <c r="AE17" s="175">
        <f t="shared" si="1"/>
        <v>-5</v>
      </c>
      <c r="AF17" s="5" cm="1">
        <f t="array" ref="AF17">+_xlfn.IFS(AE17&gt;1,(AE17-AE18),AE17&lt;=1,(AE17))</f>
        <v>-5</v>
      </c>
      <c r="AG17" s="105">
        <f t="shared" si="7"/>
        <v>0</v>
      </c>
    </row>
    <row r="18" spans="1:35" x14ac:dyDescent="0.35">
      <c r="A18" s="457">
        <v>7</v>
      </c>
      <c r="B18" s="88">
        <v>6</v>
      </c>
      <c r="C18" s="438"/>
      <c r="D18" s="434">
        <f t="shared" si="8"/>
        <v>0</v>
      </c>
      <c r="E18" s="5">
        <f t="shared" si="9"/>
        <v>0</v>
      </c>
      <c r="F18" s="352">
        <f t="shared" si="2"/>
        <v>0</v>
      </c>
      <c r="G18" s="43">
        <v>7</v>
      </c>
      <c r="H18" s="234">
        <f t="shared" si="3"/>
        <v>-6</v>
      </c>
      <c r="I18" s="5" cm="1">
        <f t="array" ref="I18">+_xlfn.IFS(H18&gt;1,(H18-H19),H18&lt;=1,(H18))</f>
        <v>-6</v>
      </c>
      <c r="J18" s="105">
        <f t="shared" si="4"/>
        <v>0</v>
      </c>
      <c r="L18" s="1"/>
      <c r="M18" s="1"/>
      <c r="Q18" s="175">
        <f t="shared" si="10"/>
        <v>-6</v>
      </c>
      <c r="R18" s="5" cm="1">
        <f t="array" ref="R18">+_xlfn.IFS(Q18&gt;1,(Q18-Q19),Q18&lt;=1,(Q18))</f>
        <v>-6</v>
      </c>
      <c r="S18" s="105">
        <f t="shared" si="5"/>
        <v>0</v>
      </c>
      <c r="W18" s="175">
        <f t="shared" si="0"/>
        <v>-6</v>
      </c>
      <c r="X18" s="5" cm="1">
        <f t="array" ref="X18">+_xlfn.IFS(W18&gt;1,(W18-W19),W18&lt;=1,(W18))</f>
        <v>-6</v>
      </c>
      <c r="Y18" s="105">
        <f t="shared" si="6"/>
        <v>0</v>
      </c>
      <c r="Z18" s="175"/>
      <c r="AA18" s="105"/>
      <c r="AB18" s="5"/>
      <c r="AC18" s="5"/>
      <c r="AD18" s="5"/>
      <c r="AE18" s="175">
        <f t="shared" si="1"/>
        <v>-6</v>
      </c>
      <c r="AF18" s="5" cm="1">
        <f t="array" ref="AF18">+_xlfn.IFS(AE18&gt;1,(AE18-AE19),AE18&lt;=1,(AE18))</f>
        <v>-6</v>
      </c>
      <c r="AG18" s="105">
        <f t="shared" si="7"/>
        <v>0</v>
      </c>
    </row>
    <row r="19" spans="1:35" ht="15.65" customHeight="1" x14ac:dyDescent="0.35">
      <c r="A19" s="84">
        <v>8</v>
      </c>
      <c r="B19" s="88">
        <v>7</v>
      </c>
      <c r="C19" s="438"/>
      <c r="D19" s="434">
        <f t="shared" si="8"/>
        <v>0</v>
      </c>
      <c r="E19" s="5">
        <f t="shared" si="9"/>
        <v>0</v>
      </c>
      <c r="F19" s="352">
        <f t="shared" si="2"/>
        <v>0</v>
      </c>
      <c r="G19" s="43">
        <v>8</v>
      </c>
      <c r="H19" s="234">
        <f t="shared" si="3"/>
        <v>-7</v>
      </c>
      <c r="I19" s="5" cm="1">
        <f t="array" ref="I19">+_xlfn.IFS(H19&gt;1,(H19-H20),H19&lt;=1,(H19))</f>
        <v>-7</v>
      </c>
      <c r="J19" s="105">
        <f t="shared" si="4"/>
        <v>0</v>
      </c>
      <c r="L19" s="1"/>
      <c r="M19" s="1"/>
      <c r="Q19" s="175">
        <f t="shared" si="10"/>
        <v>-7</v>
      </c>
      <c r="R19" s="5" cm="1">
        <f t="array" ref="R19">+_xlfn.IFS(Q19&gt;1,(Q19-Q20),Q19&lt;=1,(Q19))</f>
        <v>-7</v>
      </c>
      <c r="S19" s="105">
        <f t="shared" si="5"/>
        <v>0</v>
      </c>
      <c r="W19" s="175">
        <f t="shared" si="0"/>
        <v>-7</v>
      </c>
      <c r="X19" s="5" cm="1">
        <f t="array" ref="X19">+_xlfn.IFS(W19&gt;1,(W19-W20),W19&lt;=1,(W19))</f>
        <v>-7</v>
      </c>
      <c r="Y19" s="105">
        <f t="shared" si="6"/>
        <v>0</v>
      </c>
      <c r="Z19" s="175"/>
      <c r="AA19" s="105"/>
      <c r="AB19" s="5"/>
      <c r="AC19" s="5"/>
      <c r="AD19" s="5"/>
      <c r="AE19" s="175">
        <f t="shared" si="1"/>
        <v>-7</v>
      </c>
      <c r="AF19" s="5" cm="1">
        <f t="array" ref="AF19">+_xlfn.IFS(AE19&gt;1,(AE19-AE20),AE19&lt;=1,(AE19))</f>
        <v>-7</v>
      </c>
      <c r="AG19" s="105">
        <f t="shared" si="7"/>
        <v>0</v>
      </c>
    </row>
    <row r="20" spans="1:35" s="90" customFormat="1" ht="18.5" x14ac:dyDescent="0.45">
      <c r="A20" s="84">
        <v>9</v>
      </c>
      <c r="B20" s="88">
        <v>8</v>
      </c>
      <c r="C20" s="440"/>
      <c r="D20" s="434">
        <f t="shared" si="8"/>
        <v>0</v>
      </c>
      <c r="E20" s="5">
        <f t="shared" si="9"/>
        <v>0</v>
      </c>
      <c r="F20" s="352">
        <f t="shared" si="2"/>
        <v>0</v>
      </c>
      <c r="G20" s="43">
        <v>9</v>
      </c>
      <c r="H20" s="234">
        <f t="shared" si="3"/>
        <v>-8</v>
      </c>
      <c r="I20" s="5" cm="1">
        <f t="array" ref="I20">+_xlfn.IFS(H20&gt;1,(H20-H21),H20&lt;=1,(H20))</f>
        <v>-8</v>
      </c>
      <c r="J20" s="105">
        <f t="shared" si="4"/>
        <v>0</v>
      </c>
      <c r="K20"/>
      <c r="L20" s="1"/>
      <c r="M20" s="1"/>
      <c r="N20"/>
      <c r="O20"/>
      <c r="P20"/>
      <c r="Q20" s="175">
        <f t="shared" si="10"/>
        <v>-8</v>
      </c>
      <c r="R20" s="5" cm="1">
        <f t="array" ref="R20">+_xlfn.IFS(Q20&gt;1,(Q20-Q21),Q20&lt;=1,(Q20))</f>
        <v>-8</v>
      </c>
      <c r="S20" s="105">
        <f t="shared" si="5"/>
        <v>0</v>
      </c>
      <c r="T20" s="94"/>
      <c r="U20" s="81"/>
      <c r="V20" s="93"/>
      <c r="W20" s="175">
        <f t="shared" si="0"/>
        <v>-8</v>
      </c>
      <c r="X20" s="5" cm="1">
        <f t="array" ref="X20">+_xlfn.IFS(W20&gt;1,(W20-W21),W20&lt;=1,(W20))</f>
        <v>-8</v>
      </c>
      <c r="Y20" s="105">
        <f t="shared" si="6"/>
        <v>0</v>
      </c>
      <c r="Z20" s="175"/>
      <c r="AA20" s="105"/>
      <c r="AB20" s="5"/>
      <c r="AC20" s="5"/>
      <c r="AD20" s="5"/>
      <c r="AE20" s="175">
        <f t="shared" si="1"/>
        <v>-8</v>
      </c>
      <c r="AF20" s="5" cm="1">
        <f t="array" ref="AF20">+_xlfn.IFS(AE20&gt;1,(AE20-AE21),AE20&lt;=1,(AE20))</f>
        <v>-8</v>
      </c>
      <c r="AG20" s="105">
        <f t="shared" si="7"/>
        <v>0</v>
      </c>
    </row>
    <row r="21" spans="1:35" x14ac:dyDescent="0.35">
      <c r="A21" s="457">
        <v>10</v>
      </c>
      <c r="B21" s="274">
        <v>9</v>
      </c>
      <c r="C21" s="438"/>
      <c r="D21" s="434">
        <f t="shared" si="8"/>
        <v>0</v>
      </c>
      <c r="E21" s="5">
        <f t="shared" si="9"/>
        <v>0</v>
      </c>
      <c r="F21" s="352">
        <f t="shared" si="2"/>
        <v>0</v>
      </c>
      <c r="G21" s="43">
        <v>10</v>
      </c>
      <c r="H21" s="234">
        <f t="shared" si="3"/>
        <v>-9</v>
      </c>
      <c r="I21" s="5" cm="1">
        <f t="array" ref="I21">+_xlfn.IFS(H21&gt;1,(H21-H22),H21&lt;=1,(H21))</f>
        <v>-9</v>
      </c>
      <c r="J21" s="105">
        <f t="shared" si="4"/>
        <v>0</v>
      </c>
      <c r="L21" s="1"/>
      <c r="M21" s="1"/>
      <c r="Q21" s="175">
        <f t="shared" si="10"/>
        <v>-9</v>
      </c>
      <c r="R21" s="5" cm="1">
        <f t="array" ref="R21">+_xlfn.IFS(Q21&gt;1,(Q21-Q22),Q21&lt;=1,(Q21))</f>
        <v>-9</v>
      </c>
      <c r="S21" s="105">
        <f t="shared" si="5"/>
        <v>0</v>
      </c>
      <c r="W21" s="175">
        <f t="shared" si="0"/>
        <v>-9</v>
      </c>
      <c r="X21" s="5" cm="1">
        <f t="array" ref="X21">+_xlfn.IFS(W21&gt;1,(W21-W22),W21&lt;=1,(W21))</f>
        <v>-9</v>
      </c>
      <c r="Y21" s="105">
        <f t="shared" si="6"/>
        <v>0</v>
      </c>
      <c r="Z21" s="175"/>
      <c r="AA21" s="105"/>
      <c r="AB21" s="5"/>
      <c r="AC21" s="5"/>
      <c r="AD21" s="5"/>
      <c r="AE21" s="175">
        <f t="shared" si="1"/>
        <v>-9</v>
      </c>
      <c r="AF21" s="5" cm="1">
        <f t="array" ref="AF21">+_xlfn.IFS(AE21&gt;1,(AE21-AE22),AE21&lt;=1,(AE21))</f>
        <v>-9</v>
      </c>
      <c r="AG21" s="105">
        <f t="shared" si="7"/>
        <v>0</v>
      </c>
    </row>
    <row r="22" spans="1:35" s="8" customFormat="1" x14ac:dyDescent="0.35">
      <c r="A22" s="84">
        <v>11</v>
      </c>
      <c r="B22" s="275">
        <v>10</v>
      </c>
      <c r="C22" s="438"/>
      <c r="D22" s="434">
        <f t="shared" si="8"/>
        <v>0</v>
      </c>
      <c r="E22" s="5">
        <f t="shared" si="9"/>
        <v>0</v>
      </c>
      <c r="F22" s="352">
        <f t="shared" si="2"/>
        <v>0</v>
      </c>
      <c r="G22" s="43">
        <v>11</v>
      </c>
      <c r="H22" s="234">
        <f t="shared" si="3"/>
        <v>-10</v>
      </c>
      <c r="I22" s="5" cm="1">
        <f t="array" ref="I22">+_xlfn.IFS(H22&gt;1,(H22-H23),H22&lt;=1,(H22))</f>
        <v>-10</v>
      </c>
      <c r="J22" s="105">
        <f t="shared" si="4"/>
        <v>0</v>
      </c>
      <c r="K22"/>
      <c r="L22" s="1"/>
      <c r="M22" s="1"/>
      <c r="N22"/>
      <c r="O22"/>
      <c r="P22"/>
      <c r="Q22" s="175">
        <f t="shared" si="10"/>
        <v>-10</v>
      </c>
      <c r="R22" s="5" cm="1">
        <f t="array" ref="R22">+_xlfn.IFS(Q22&gt;1,(Q22-Q23),Q22&lt;=1,(Q22))</f>
        <v>-10</v>
      </c>
      <c r="S22" s="105">
        <f t="shared" si="5"/>
        <v>0</v>
      </c>
      <c r="T22" s="374"/>
      <c r="U22" s="95"/>
      <c r="V22" s="111"/>
      <c r="W22" s="175">
        <f t="shared" si="0"/>
        <v>-10</v>
      </c>
      <c r="X22" s="5" cm="1">
        <f t="array" ref="X22">+_xlfn.IFS(W22&gt;1,(W22-W23),W22&lt;=1,(W22))</f>
        <v>-10</v>
      </c>
      <c r="Y22" s="105">
        <f t="shared" si="6"/>
        <v>0</v>
      </c>
      <c r="Z22" s="175"/>
      <c r="AA22" s="105"/>
      <c r="AB22" s="5"/>
      <c r="AC22" s="5"/>
      <c r="AD22" s="5"/>
      <c r="AE22" s="175">
        <f t="shared" si="1"/>
        <v>-10</v>
      </c>
      <c r="AF22" s="5" cm="1">
        <f t="array" ref="AF22">+_xlfn.IFS(AE22&gt;1,(AE22-AE23),AE22&lt;=1,(AE22))</f>
        <v>-10</v>
      </c>
      <c r="AG22" s="105">
        <f t="shared" si="7"/>
        <v>0</v>
      </c>
      <c r="AH22" s="77"/>
      <c r="AI22" s="95"/>
    </row>
    <row r="23" spans="1:35" x14ac:dyDescent="0.35">
      <c r="A23" s="84">
        <v>12</v>
      </c>
      <c r="B23" s="88">
        <v>11</v>
      </c>
      <c r="C23" s="439"/>
      <c r="D23" s="434">
        <f t="shared" si="8"/>
        <v>0</v>
      </c>
      <c r="E23" s="5">
        <f t="shared" si="9"/>
        <v>0</v>
      </c>
      <c r="F23" s="352">
        <f t="shared" si="2"/>
        <v>0</v>
      </c>
      <c r="G23" s="43">
        <v>12</v>
      </c>
      <c r="H23" s="234">
        <f t="shared" si="3"/>
        <v>-11</v>
      </c>
      <c r="I23" s="5" cm="1">
        <f t="array" ref="I23">+_xlfn.IFS(H23&gt;1,(H23-H24),H23&lt;=1,(H23))</f>
        <v>-11</v>
      </c>
      <c r="J23" s="105">
        <f t="shared" si="4"/>
        <v>0</v>
      </c>
      <c r="L23" s="1"/>
      <c r="M23" s="1"/>
      <c r="Q23" s="175">
        <f t="shared" si="10"/>
        <v>-11</v>
      </c>
      <c r="R23" s="5" cm="1">
        <f t="array" ref="R23">+_xlfn.IFS(Q23&gt;1,(Q23-Q24),Q23&lt;=1,(Q23))</f>
        <v>-11</v>
      </c>
      <c r="S23" s="105">
        <f t="shared" si="5"/>
        <v>0</v>
      </c>
      <c r="U23" s="189"/>
      <c r="V23" s="422"/>
      <c r="W23" s="175">
        <f t="shared" si="0"/>
        <v>-11</v>
      </c>
      <c r="X23" s="5" cm="1">
        <f t="array" ref="X23">+_xlfn.IFS(W23&gt;1,(W23-W24),W23&lt;=1,(W23))</f>
        <v>-11</v>
      </c>
      <c r="Y23" s="105">
        <f t="shared" si="6"/>
        <v>0</v>
      </c>
      <c r="Z23" s="175"/>
      <c r="AA23" s="105"/>
      <c r="AB23" s="5"/>
      <c r="AC23" s="5"/>
      <c r="AD23" s="5"/>
      <c r="AE23" s="175">
        <f t="shared" si="1"/>
        <v>-11</v>
      </c>
      <c r="AF23" s="5" cm="1">
        <f t="array" ref="AF23">+_xlfn.IFS(AE23&gt;1,(AE23-AE24),AE23&lt;=1,(AE23))</f>
        <v>-11</v>
      </c>
      <c r="AG23" s="105">
        <f t="shared" si="7"/>
        <v>0</v>
      </c>
    </row>
    <row r="24" spans="1:35" s="8" customFormat="1" x14ac:dyDescent="0.35">
      <c r="A24" s="457">
        <v>13</v>
      </c>
      <c r="B24" s="88">
        <v>12</v>
      </c>
      <c r="C24" s="438"/>
      <c r="D24" s="434">
        <f t="shared" si="8"/>
        <v>0</v>
      </c>
      <c r="E24" s="5">
        <f t="shared" si="9"/>
        <v>0</v>
      </c>
      <c r="F24" s="352">
        <f t="shared" si="2"/>
        <v>0</v>
      </c>
      <c r="G24" s="43">
        <v>13</v>
      </c>
      <c r="H24" s="234">
        <f t="shared" si="3"/>
        <v>-12</v>
      </c>
      <c r="I24" s="5" cm="1">
        <f t="array" ref="I24">+_xlfn.IFS(H24&gt;1,(H24-H25),H24&lt;=1,(H24))</f>
        <v>-12</v>
      </c>
      <c r="J24" s="105">
        <f t="shared" si="4"/>
        <v>0</v>
      </c>
      <c r="K24"/>
      <c r="L24" s="1"/>
      <c r="M24" s="1"/>
      <c r="N24"/>
      <c r="O24"/>
      <c r="P24"/>
      <c r="Q24" s="175">
        <f t="shared" si="10"/>
        <v>-12</v>
      </c>
      <c r="R24" s="5" cm="1">
        <f t="array" ref="R24">+_xlfn.IFS(Q24&gt;1,(Q24-Q25),Q24&lt;=1,(Q24))</f>
        <v>-12</v>
      </c>
      <c r="S24" s="105">
        <f t="shared" si="5"/>
        <v>0</v>
      </c>
      <c r="T24" s="374"/>
      <c r="U24" s="372"/>
      <c r="V24" s="111"/>
      <c r="W24" s="175">
        <f t="shared" si="0"/>
        <v>-12</v>
      </c>
      <c r="X24" s="5" cm="1">
        <f t="array" ref="X24">+_xlfn.IFS(W24&gt;1,(W24-W25),W24&lt;=1,(W24))</f>
        <v>-12</v>
      </c>
      <c r="Y24" s="105">
        <f t="shared" si="6"/>
        <v>0</v>
      </c>
      <c r="Z24" s="175"/>
      <c r="AA24" s="105"/>
      <c r="AB24" s="5"/>
      <c r="AC24" s="5"/>
      <c r="AD24" s="5"/>
      <c r="AE24" s="175">
        <f t="shared" si="1"/>
        <v>-12</v>
      </c>
      <c r="AF24" s="5" cm="1">
        <f t="array" ref="AF24">+_xlfn.IFS(AE24&gt;1,(AE24-AE25),AE24&lt;=1,(AE24))</f>
        <v>-12</v>
      </c>
      <c r="AG24" s="105">
        <f t="shared" si="7"/>
        <v>0</v>
      </c>
      <c r="AH24" s="95"/>
      <c r="AI24" s="95"/>
    </row>
    <row r="25" spans="1:35" x14ac:dyDescent="0.35">
      <c r="A25" s="84">
        <v>14</v>
      </c>
      <c r="B25" s="88">
        <v>13</v>
      </c>
      <c r="C25" s="438"/>
      <c r="D25" s="434">
        <f t="shared" si="8"/>
        <v>0</v>
      </c>
      <c r="E25" s="5">
        <f t="shared" si="9"/>
        <v>0</v>
      </c>
      <c r="F25" s="352">
        <f t="shared" si="2"/>
        <v>0</v>
      </c>
      <c r="G25" s="43">
        <v>14</v>
      </c>
      <c r="H25" s="234">
        <f t="shared" si="3"/>
        <v>-13</v>
      </c>
      <c r="I25" s="5" cm="1">
        <f t="array" ref="I25">+_xlfn.IFS(H25&gt;1,(H25-H26),H25&lt;=1,(H25))</f>
        <v>-13</v>
      </c>
      <c r="J25" s="105">
        <f t="shared" si="4"/>
        <v>0</v>
      </c>
      <c r="L25" s="1"/>
      <c r="M25" s="1"/>
      <c r="Q25" s="175">
        <f t="shared" si="10"/>
        <v>-13</v>
      </c>
      <c r="R25" s="5" cm="1">
        <f t="array" ref="R25">+_xlfn.IFS(Q25&gt;1,(Q25-Q26),Q25&lt;=1,(Q25))</f>
        <v>-13</v>
      </c>
      <c r="S25" s="105">
        <f t="shared" si="5"/>
        <v>0</v>
      </c>
      <c r="W25" s="175">
        <f t="shared" si="0"/>
        <v>-13</v>
      </c>
      <c r="X25" s="5" cm="1">
        <f t="array" ref="X25">+_xlfn.IFS(W25&gt;1,(W25-W26),W25&lt;=1,(W25))</f>
        <v>-13</v>
      </c>
      <c r="Y25" s="105">
        <f t="shared" si="6"/>
        <v>0</v>
      </c>
      <c r="Z25" s="175"/>
      <c r="AA25" s="105"/>
      <c r="AB25" s="5"/>
      <c r="AC25" s="5"/>
      <c r="AD25" s="5"/>
      <c r="AE25" s="175">
        <f t="shared" si="1"/>
        <v>-13</v>
      </c>
      <c r="AF25" s="5" cm="1">
        <f t="array" ref="AF25">+_xlfn.IFS(AE25&gt;1,(AE25-AE26),AE25&lt;=1,(AE25))</f>
        <v>-13</v>
      </c>
      <c r="AG25" s="105">
        <f t="shared" si="7"/>
        <v>0</v>
      </c>
    </row>
    <row r="26" spans="1:35" x14ac:dyDescent="0.35">
      <c r="A26" s="84">
        <v>15</v>
      </c>
      <c r="B26" s="88">
        <v>14</v>
      </c>
      <c r="C26" s="438"/>
      <c r="D26" s="434">
        <f t="shared" si="8"/>
        <v>0</v>
      </c>
      <c r="E26" s="5">
        <f t="shared" si="9"/>
        <v>0</v>
      </c>
      <c r="F26" s="352">
        <f t="shared" si="2"/>
        <v>0</v>
      </c>
      <c r="G26" s="43">
        <v>15</v>
      </c>
      <c r="H26" s="234">
        <f t="shared" si="3"/>
        <v>-14</v>
      </c>
      <c r="I26" s="5" cm="1">
        <f t="array" ref="I26">+_xlfn.IFS(H26&gt;1,(H26-H27),H26&lt;=1,(H26))</f>
        <v>-14</v>
      </c>
      <c r="J26" s="105">
        <f t="shared" si="4"/>
        <v>0</v>
      </c>
      <c r="L26" s="1"/>
      <c r="M26" s="1"/>
      <c r="Q26" s="175">
        <f t="shared" si="10"/>
        <v>-14</v>
      </c>
      <c r="R26" s="5" cm="1">
        <f t="array" ref="R26">+_xlfn.IFS(Q26&gt;1,(Q26-Q27),Q26&lt;=1,(Q26))</f>
        <v>-14</v>
      </c>
      <c r="S26" s="105">
        <f t="shared" si="5"/>
        <v>0</v>
      </c>
      <c r="W26" s="175">
        <f t="shared" si="0"/>
        <v>-14</v>
      </c>
      <c r="X26" s="5" cm="1">
        <f t="array" ref="X26">+_xlfn.IFS(W26&gt;1,(W26-W27),W26&lt;=1,(W26))</f>
        <v>-14</v>
      </c>
      <c r="Y26" s="105">
        <f t="shared" si="6"/>
        <v>0</v>
      </c>
      <c r="Z26" s="175"/>
      <c r="AA26" s="105"/>
      <c r="AB26" s="5"/>
      <c r="AC26" s="5"/>
      <c r="AD26" s="5"/>
      <c r="AE26" s="175">
        <f t="shared" si="1"/>
        <v>-14</v>
      </c>
      <c r="AF26" s="5" cm="1">
        <f t="array" ref="AF26">+_xlfn.IFS(AE26&gt;1,(AE26-AE27),AE26&lt;=1,(AE26))</f>
        <v>-14</v>
      </c>
      <c r="AG26" s="105">
        <f t="shared" si="7"/>
        <v>0</v>
      </c>
    </row>
    <row r="27" spans="1:35" s="79" customFormat="1" ht="18.5" x14ac:dyDescent="0.45">
      <c r="A27" s="457">
        <v>16</v>
      </c>
      <c r="B27" s="274">
        <v>15</v>
      </c>
      <c r="C27" s="441"/>
      <c r="D27" s="434">
        <f t="shared" si="8"/>
        <v>0</v>
      </c>
      <c r="E27" s="5">
        <f t="shared" si="9"/>
        <v>0</v>
      </c>
      <c r="F27" s="352">
        <f t="shared" si="2"/>
        <v>0</v>
      </c>
      <c r="G27" s="43">
        <v>16</v>
      </c>
      <c r="H27" s="234">
        <f t="shared" si="3"/>
        <v>-15</v>
      </c>
      <c r="I27" s="5" cm="1">
        <f t="array" ref="I27">+_xlfn.IFS(H27&gt;1,(H27-H28),H27&lt;=1,(H27))</f>
        <v>-15</v>
      </c>
      <c r="J27" s="105">
        <f t="shared" si="4"/>
        <v>0</v>
      </c>
      <c r="K27"/>
      <c r="L27" s="1"/>
      <c r="M27" s="1"/>
      <c r="N27"/>
      <c r="O27"/>
      <c r="P27"/>
      <c r="Q27" s="175">
        <f t="shared" si="10"/>
        <v>-15</v>
      </c>
      <c r="R27" s="5" cm="1">
        <f t="array" ref="R27">+_xlfn.IFS(Q27&gt;1,(Q27-Q28),Q27&lt;=1,(Q27))</f>
        <v>-15</v>
      </c>
      <c r="S27" s="105">
        <f t="shared" si="5"/>
        <v>0</v>
      </c>
      <c r="T27" s="89"/>
      <c r="U27" s="87"/>
      <c r="V27" s="88"/>
      <c r="W27" s="175">
        <f t="shared" si="0"/>
        <v>-15</v>
      </c>
      <c r="X27" s="5" cm="1">
        <f t="array" ref="X27">+_xlfn.IFS(W27&gt;1,(W27-W28),W27&lt;=1,(W27))</f>
        <v>-15</v>
      </c>
      <c r="Y27" s="105">
        <f t="shared" si="6"/>
        <v>0</v>
      </c>
      <c r="Z27" s="175"/>
      <c r="AA27" s="105"/>
      <c r="AB27" s="5"/>
      <c r="AC27" s="5"/>
      <c r="AD27" s="5"/>
      <c r="AE27" s="175">
        <f t="shared" si="1"/>
        <v>-15</v>
      </c>
      <c r="AF27" s="5" cm="1">
        <f t="array" ref="AF27">+_xlfn.IFS(AE27&gt;1,(AE27-AE28),AE27&lt;=1,(AE27))</f>
        <v>-15</v>
      </c>
      <c r="AG27" s="105">
        <f t="shared" si="7"/>
        <v>0</v>
      </c>
    </row>
    <row r="28" spans="1:35" x14ac:dyDescent="0.35">
      <c r="A28" s="84">
        <v>17</v>
      </c>
      <c r="B28" s="275">
        <v>16</v>
      </c>
      <c r="C28" s="438"/>
      <c r="D28" s="434">
        <f t="shared" si="8"/>
        <v>0</v>
      </c>
      <c r="E28" s="5">
        <f t="shared" si="9"/>
        <v>0</v>
      </c>
      <c r="F28" s="352">
        <f t="shared" si="2"/>
        <v>0</v>
      </c>
      <c r="G28" s="43">
        <v>17</v>
      </c>
      <c r="H28" s="234">
        <f t="shared" si="3"/>
        <v>-16</v>
      </c>
      <c r="I28" s="5" cm="1">
        <f t="array" ref="I28">+_xlfn.IFS(H28&gt;1,(H28-H29),H28&lt;=1,(H28))</f>
        <v>-16</v>
      </c>
      <c r="J28" s="105">
        <f t="shared" si="4"/>
        <v>0</v>
      </c>
      <c r="L28" s="1"/>
      <c r="M28" s="1"/>
      <c r="Q28" s="175">
        <f t="shared" si="10"/>
        <v>-16</v>
      </c>
      <c r="R28" s="5" cm="1">
        <f t="array" ref="R28">+_xlfn.IFS(Q28&gt;1,(Q28-Q29),Q28&lt;=1,(Q28))</f>
        <v>-16</v>
      </c>
      <c r="S28" s="105">
        <f t="shared" si="5"/>
        <v>0</v>
      </c>
      <c r="W28" s="175">
        <f t="shared" si="0"/>
        <v>-16</v>
      </c>
      <c r="X28" s="5" cm="1">
        <f t="array" ref="X28">+_xlfn.IFS(W28&gt;1,(W28-W29),W28&lt;=1,(W28))</f>
        <v>-16</v>
      </c>
      <c r="Y28" s="105">
        <f t="shared" si="6"/>
        <v>0</v>
      </c>
      <c r="Z28" s="175"/>
      <c r="AA28" s="105"/>
      <c r="AB28" s="5"/>
      <c r="AC28" s="5"/>
      <c r="AD28" s="5"/>
      <c r="AE28" s="175">
        <f t="shared" si="1"/>
        <v>-16</v>
      </c>
      <c r="AF28" s="5" cm="1">
        <f t="array" ref="AF28">+_xlfn.IFS(AE28&gt;1,(AE28-AE29),AE28&lt;=1,(AE28))</f>
        <v>-16</v>
      </c>
      <c r="AG28" s="105">
        <f t="shared" si="7"/>
        <v>0</v>
      </c>
    </row>
    <row r="29" spans="1:35" x14ac:dyDescent="0.35">
      <c r="A29" s="84">
        <v>18</v>
      </c>
      <c r="B29" s="88">
        <v>17</v>
      </c>
      <c r="C29" s="442"/>
      <c r="D29" s="434">
        <f t="shared" si="8"/>
        <v>0</v>
      </c>
      <c r="E29" s="5">
        <f t="shared" si="9"/>
        <v>0</v>
      </c>
      <c r="F29" s="352">
        <f t="shared" si="2"/>
        <v>0</v>
      </c>
      <c r="G29" s="43">
        <v>18</v>
      </c>
      <c r="H29" s="234">
        <f t="shared" si="3"/>
        <v>-17</v>
      </c>
      <c r="I29" s="5" cm="1">
        <f t="array" ref="I29">+_xlfn.IFS(H29&gt;1,(H29-H30),H29&lt;=1,(H29))</f>
        <v>-17</v>
      </c>
      <c r="J29" s="105">
        <f t="shared" si="4"/>
        <v>0</v>
      </c>
      <c r="L29" s="1"/>
      <c r="M29" s="1"/>
      <c r="Q29" s="175">
        <f t="shared" si="10"/>
        <v>-17</v>
      </c>
      <c r="R29" s="5" cm="1">
        <f t="array" ref="R29">+_xlfn.IFS(Q29&gt;1,(Q29-Q30),Q29&lt;=1,(Q29))</f>
        <v>-17</v>
      </c>
      <c r="S29" s="105">
        <f t="shared" si="5"/>
        <v>0</v>
      </c>
      <c r="V29" s="423"/>
      <c r="W29" s="175">
        <f t="shared" si="0"/>
        <v>-17</v>
      </c>
      <c r="X29" s="5" cm="1">
        <f t="array" ref="X29">+_xlfn.IFS(W29&gt;1,(W29-W30),W29&lt;=1,(W29))</f>
        <v>-17</v>
      </c>
      <c r="Y29" s="105">
        <f t="shared" si="6"/>
        <v>0</v>
      </c>
      <c r="Z29" s="175"/>
      <c r="AA29" s="105"/>
      <c r="AB29" s="5"/>
      <c r="AC29" s="5"/>
      <c r="AD29" s="5"/>
      <c r="AE29" s="175">
        <f t="shared" si="1"/>
        <v>-17</v>
      </c>
      <c r="AF29" s="5" cm="1">
        <f t="array" ref="AF29">+_xlfn.IFS(AE29&gt;1,(AE29-AE30),AE29&lt;=1,(AE29))</f>
        <v>-17</v>
      </c>
      <c r="AG29" s="105">
        <f t="shared" si="7"/>
        <v>0</v>
      </c>
      <c r="AH29" s="418"/>
    </row>
    <row r="30" spans="1:35" x14ac:dyDescent="0.35">
      <c r="A30" s="457">
        <v>19</v>
      </c>
      <c r="B30" s="88">
        <v>18</v>
      </c>
      <c r="C30" s="438"/>
      <c r="D30" s="434">
        <f t="shared" si="8"/>
        <v>0</v>
      </c>
      <c r="E30" s="5">
        <f t="shared" si="9"/>
        <v>0</v>
      </c>
      <c r="F30" s="352">
        <f t="shared" si="2"/>
        <v>0</v>
      </c>
      <c r="G30" s="43">
        <v>19</v>
      </c>
      <c r="H30" s="234">
        <f t="shared" si="3"/>
        <v>-18</v>
      </c>
      <c r="I30" s="5" cm="1">
        <f t="array" ref="I30">+_xlfn.IFS(H30&gt;1,(H30-H31),H30&lt;=1,(H30))</f>
        <v>-18</v>
      </c>
      <c r="J30" s="105">
        <f t="shared" si="4"/>
        <v>0</v>
      </c>
      <c r="L30" s="1"/>
      <c r="M30" s="1"/>
      <c r="Q30" s="175">
        <f t="shared" si="10"/>
        <v>-18</v>
      </c>
      <c r="R30" s="5" cm="1">
        <f t="array" ref="R30">+_xlfn.IFS(Q30&gt;1,(Q30-Q31),Q30&lt;=1,(Q30))</f>
        <v>-18</v>
      </c>
      <c r="S30" s="105">
        <f t="shared" si="5"/>
        <v>0</v>
      </c>
      <c r="W30" s="175">
        <f t="shared" si="0"/>
        <v>-18</v>
      </c>
      <c r="X30" s="5" cm="1">
        <f t="array" ref="X30">+_xlfn.IFS(W30&gt;1,(W30-W31),W30&lt;=1,(W30))</f>
        <v>-18</v>
      </c>
      <c r="Y30" s="105">
        <f t="shared" si="6"/>
        <v>0</v>
      </c>
      <c r="Z30" s="175"/>
      <c r="AA30" s="105"/>
      <c r="AB30" s="5"/>
      <c r="AC30" s="5"/>
      <c r="AD30" s="5"/>
      <c r="AE30" s="175">
        <f t="shared" si="1"/>
        <v>-18</v>
      </c>
      <c r="AF30" s="5" cm="1">
        <f t="array" ref="AF30">+_xlfn.IFS(AE30&gt;1,(AE30-AE31),AE30&lt;=1,(AE30))</f>
        <v>-18</v>
      </c>
      <c r="AG30" s="105">
        <f t="shared" si="7"/>
        <v>0</v>
      </c>
    </row>
    <row r="31" spans="1:35" s="77" customFormat="1" ht="18.5" x14ac:dyDescent="0.45">
      <c r="A31" s="84">
        <v>20</v>
      </c>
      <c r="B31" s="88">
        <v>19</v>
      </c>
      <c r="C31" s="438"/>
      <c r="D31" s="434">
        <f t="shared" si="8"/>
        <v>0</v>
      </c>
      <c r="E31" s="5">
        <f t="shared" si="9"/>
        <v>0</v>
      </c>
      <c r="F31" s="352">
        <f t="shared" si="2"/>
        <v>0</v>
      </c>
      <c r="G31" s="43">
        <v>20</v>
      </c>
      <c r="H31" s="234">
        <f t="shared" si="3"/>
        <v>-19</v>
      </c>
      <c r="I31" s="5" cm="1">
        <f t="array" ref="I31">+_xlfn.IFS(H31&gt;1,(H31-H32),H31&lt;=1,(H31))</f>
        <v>-19</v>
      </c>
      <c r="J31" s="105">
        <f t="shared" si="4"/>
        <v>0</v>
      </c>
      <c r="K31"/>
      <c r="L31" s="1"/>
      <c r="M31" s="1"/>
      <c r="N31"/>
      <c r="O31"/>
      <c r="P31"/>
      <c r="Q31" s="175">
        <f t="shared" si="10"/>
        <v>-19</v>
      </c>
      <c r="R31" s="5" cm="1">
        <f t="array" ref="R31">+_xlfn.IFS(Q31&gt;1,(Q31-Q32),Q31&lt;=1,(Q31))</f>
        <v>-19</v>
      </c>
      <c r="S31" s="105">
        <f t="shared" si="5"/>
        <v>0</v>
      </c>
      <c r="T31" s="86"/>
      <c r="U31" s="87"/>
      <c r="V31" s="85"/>
      <c r="W31" s="175">
        <f t="shared" si="0"/>
        <v>-19</v>
      </c>
      <c r="X31" s="5" cm="1">
        <f t="array" ref="X31">+_xlfn.IFS(W31&gt;1,(W31-W32),W31&lt;=1,(W31))</f>
        <v>-19</v>
      </c>
      <c r="Y31" s="105">
        <f t="shared" si="6"/>
        <v>0</v>
      </c>
      <c r="Z31" s="175"/>
      <c r="AA31" s="105"/>
      <c r="AB31" s="5"/>
      <c r="AC31" s="5"/>
      <c r="AD31" s="5"/>
      <c r="AE31" s="175">
        <f t="shared" si="1"/>
        <v>-19</v>
      </c>
      <c r="AF31" s="5" cm="1">
        <f t="array" ref="AF31">+_xlfn.IFS(AE31&gt;1,(AE31-AE32),AE31&lt;=1,(AE31))</f>
        <v>-19</v>
      </c>
      <c r="AG31" s="105">
        <f t="shared" si="7"/>
        <v>0</v>
      </c>
    </row>
    <row r="32" spans="1:35" s="77" customFormat="1" x14ac:dyDescent="0.35">
      <c r="A32" s="84">
        <v>21</v>
      </c>
      <c r="B32" s="88">
        <v>20</v>
      </c>
      <c r="C32" s="438"/>
      <c r="D32" s="434">
        <f t="shared" si="8"/>
        <v>0</v>
      </c>
      <c r="E32" s="5">
        <f t="shared" si="9"/>
        <v>0</v>
      </c>
      <c r="F32" s="352">
        <f t="shared" si="2"/>
        <v>0</v>
      </c>
      <c r="G32" s="43">
        <v>21</v>
      </c>
      <c r="H32" s="234">
        <f t="shared" si="3"/>
        <v>-20</v>
      </c>
      <c r="I32" s="5" cm="1">
        <f t="array" ref="I32">+_xlfn.IFS(H32&gt;1,(H32-H33),H32&lt;=1,(H32))</f>
        <v>-20</v>
      </c>
      <c r="J32" s="105">
        <f t="shared" si="4"/>
        <v>0</v>
      </c>
      <c r="K32"/>
      <c r="L32" s="1"/>
      <c r="M32" s="1"/>
      <c r="N32"/>
      <c r="O32"/>
      <c r="P32"/>
      <c r="Q32" s="175">
        <f t="shared" si="10"/>
        <v>-20</v>
      </c>
      <c r="R32" s="5" cm="1">
        <f t="array" ref="R32">+_xlfn.IFS(Q32&gt;1,(Q32-Q33),Q32&lt;=1,(Q32))</f>
        <v>-20</v>
      </c>
      <c r="S32" s="105">
        <f t="shared" si="5"/>
        <v>0</v>
      </c>
      <c r="T32" s="86"/>
      <c r="U32" s="84"/>
      <c r="V32" s="85"/>
      <c r="W32" s="175">
        <f t="shared" si="0"/>
        <v>-20</v>
      </c>
      <c r="X32" s="5" cm="1">
        <f t="array" ref="X32">+_xlfn.IFS(W32&gt;1,(W32-W33),W32&lt;=1,(W32))</f>
        <v>-20</v>
      </c>
      <c r="Y32" s="105">
        <f t="shared" si="6"/>
        <v>0</v>
      </c>
      <c r="Z32" s="175"/>
      <c r="AA32" s="105"/>
      <c r="AB32" s="5"/>
      <c r="AC32" s="5"/>
      <c r="AD32" s="5"/>
      <c r="AE32" s="175">
        <f t="shared" si="1"/>
        <v>-20</v>
      </c>
      <c r="AF32" s="5" cm="1">
        <f t="array" ref="AF32">+_xlfn.IFS(AE32&gt;1,(AE32-AE33),AE32&lt;=1,(AE32))</f>
        <v>-20</v>
      </c>
      <c r="AG32" s="105">
        <f t="shared" si="7"/>
        <v>0</v>
      </c>
    </row>
    <row r="33" spans="1:35" ht="18.5" x14ac:dyDescent="0.45">
      <c r="A33" s="457">
        <v>22</v>
      </c>
      <c r="B33" s="274">
        <v>21</v>
      </c>
      <c r="C33" s="443"/>
      <c r="D33" s="434">
        <f t="shared" si="8"/>
        <v>0</v>
      </c>
      <c r="E33" s="5">
        <f t="shared" si="9"/>
        <v>0</v>
      </c>
      <c r="F33" s="352">
        <f t="shared" si="2"/>
        <v>0</v>
      </c>
      <c r="G33" s="43">
        <v>22</v>
      </c>
      <c r="H33" s="234">
        <f t="shared" si="3"/>
        <v>-21</v>
      </c>
      <c r="I33" s="5" cm="1">
        <f t="array" ref="I33">+_xlfn.IFS(H33&gt;1,(H33-H34),H33&lt;=1,(H33))</f>
        <v>-21</v>
      </c>
      <c r="J33" s="105">
        <f t="shared" si="4"/>
        <v>0</v>
      </c>
      <c r="L33" s="1"/>
      <c r="M33" s="1"/>
      <c r="Q33" s="175">
        <f t="shared" si="10"/>
        <v>-21</v>
      </c>
      <c r="R33" s="5" cm="1">
        <f t="array" ref="R33">+_xlfn.IFS(Q33&gt;1,(Q33-Q34),Q33&lt;=1,(Q33))</f>
        <v>-21</v>
      </c>
      <c r="S33" s="105">
        <f t="shared" si="5"/>
        <v>0</v>
      </c>
      <c r="V33" s="424"/>
      <c r="W33" s="175">
        <f t="shared" si="0"/>
        <v>-21</v>
      </c>
      <c r="X33" s="5" cm="1">
        <f t="array" ref="X33">+_xlfn.IFS(W33&gt;1,(W33-W34),W33&lt;=1,(W33))</f>
        <v>-21</v>
      </c>
      <c r="Y33" s="105">
        <f t="shared" si="6"/>
        <v>0</v>
      </c>
      <c r="Z33" s="175"/>
      <c r="AA33" s="105"/>
      <c r="AB33" s="5"/>
      <c r="AC33" s="5"/>
      <c r="AD33" s="5"/>
      <c r="AE33" s="175">
        <f t="shared" si="1"/>
        <v>-21</v>
      </c>
      <c r="AF33" s="5" cm="1">
        <f t="array" ref="AF33">+_xlfn.IFS(AE33&gt;1,(AE33-AE34),AE33&lt;=1,(AE33))</f>
        <v>-21</v>
      </c>
      <c r="AG33" s="105">
        <f t="shared" si="7"/>
        <v>0</v>
      </c>
    </row>
    <row r="34" spans="1:35" ht="16" x14ac:dyDescent="0.4">
      <c r="A34" s="84">
        <v>23</v>
      </c>
      <c r="B34" s="275">
        <v>22</v>
      </c>
      <c r="C34" s="444"/>
      <c r="D34" s="434">
        <f t="shared" si="8"/>
        <v>0</v>
      </c>
      <c r="E34" s="5">
        <f t="shared" si="9"/>
        <v>0</v>
      </c>
      <c r="F34" s="352">
        <f t="shared" si="2"/>
        <v>0</v>
      </c>
      <c r="G34" s="43">
        <v>23</v>
      </c>
      <c r="H34" s="234">
        <f t="shared" si="3"/>
        <v>-22</v>
      </c>
      <c r="I34" s="5" cm="1">
        <f t="array" ref="I34">+_xlfn.IFS(H34&gt;1,(H34-H35),H34&lt;=1,(H34))</f>
        <v>-22</v>
      </c>
      <c r="J34" s="105">
        <f t="shared" si="4"/>
        <v>0</v>
      </c>
      <c r="L34" s="1"/>
      <c r="M34" s="1"/>
      <c r="Q34" s="175">
        <f t="shared" si="10"/>
        <v>-22</v>
      </c>
      <c r="R34" s="5" cm="1">
        <f t="array" ref="R34">+_xlfn.IFS(Q34&gt;1,(Q34-Q35),Q34&lt;=1,(Q34))</f>
        <v>-22</v>
      </c>
      <c r="S34" s="105">
        <f t="shared" si="5"/>
        <v>0</v>
      </c>
      <c r="V34" s="425"/>
      <c r="W34" s="175">
        <f t="shared" si="0"/>
        <v>-22</v>
      </c>
      <c r="X34" s="5" cm="1">
        <f t="array" ref="X34">+_xlfn.IFS(W34&gt;1,(W34-W35),W34&lt;=1,(W34))</f>
        <v>-22</v>
      </c>
      <c r="Y34" s="105">
        <f t="shared" si="6"/>
        <v>0</v>
      </c>
      <c r="Z34" s="175"/>
      <c r="AA34" s="105"/>
      <c r="AB34" s="5"/>
      <c r="AC34" s="5"/>
      <c r="AD34" s="5"/>
      <c r="AE34" s="175">
        <f t="shared" si="1"/>
        <v>-22</v>
      </c>
      <c r="AF34" s="5" cm="1">
        <f t="array" ref="AF34">+_xlfn.IFS(AE34&gt;1,(AE34-AE35),AE34&lt;=1,(AE34))</f>
        <v>-22</v>
      </c>
      <c r="AG34" s="105">
        <f t="shared" si="7"/>
        <v>0</v>
      </c>
    </row>
    <row r="35" spans="1:35" ht="16" x14ac:dyDescent="0.4">
      <c r="A35" s="84">
        <v>24</v>
      </c>
      <c r="B35" s="88">
        <v>23</v>
      </c>
      <c r="C35" s="444"/>
      <c r="D35" s="434">
        <f t="shared" si="8"/>
        <v>0</v>
      </c>
      <c r="E35" s="5">
        <f t="shared" si="9"/>
        <v>0</v>
      </c>
      <c r="F35" s="352">
        <f t="shared" si="2"/>
        <v>0</v>
      </c>
      <c r="G35" s="43">
        <v>24</v>
      </c>
      <c r="H35" s="234">
        <f t="shared" si="3"/>
        <v>-23</v>
      </c>
      <c r="I35" s="5" cm="1">
        <f t="array" ref="I35">+_xlfn.IFS(H35&gt;1,(H35-H36),H35&lt;=1,(H35))</f>
        <v>-23</v>
      </c>
      <c r="J35" s="105">
        <f t="shared" si="4"/>
        <v>0</v>
      </c>
      <c r="L35" s="1"/>
      <c r="M35" s="1"/>
      <c r="Q35" s="175">
        <f t="shared" si="10"/>
        <v>-23</v>
      </c>
      <c r="R35" s="5" cm="1">
        <f t="array" ref="R35">+_xlfn.IFS(Q35&gt;1,(Q35-Q36),Q35&lt;=1,(Q35))</f>
        <v>-23</v>
      </c>
      <c r="S35" s="105">
        <f t="shared" si="5"/>
        <v>0</v>
      </c>
      <c r="V35" s="425"/>
      <c r="W35" s="175">
        <f t="shared" si="0"/>
        <v>-23</v>
      </c>
      <c r="X35" s="5" cm="1">
        <f t="array" ref="X35">+_xlfn.IFS(W35&gt;1,(W35-W36),W35&lt;=1,(W35))</f>
        <v>-23</v>
      </c>
      <c r="Y35" s="105">
        <f t="shared" si="6"/>
        <v>0</v>
      </c>
      <c r="Z35" s="175"/>
      <c r="AA35" s="105"/>
      <c r="AB35" s="5"/>
      <c r="AC35" s="5"/>
      <c r="AD35" s="5"/>
      <c r="AE35" s="175">
        <f t="shared" si="1"/>
        <v>-23</v>
      </c>
      <c r="AF35" s="5" cm="1">
        <f t="array" ref="AF35">+_xlfn.IFS(AE35&gt;1,(AE35-AE36),AE35&lt;=1,(AE35))</f>
        <v>-23</v>
      </c>
      <c r="AG35" s="105">
        <f t="shared" si="7"/>
        <v>0</v>
      </c>
    </row>
    <row r="36" spans="1:35" ht="16" x14ac:dyDescent="0.4">
      <c r="A36" s="457">
        <v>25</v>
      </c>
      <c r="B36" s="88">
        <v>24</v>
      </c>
      <c r="C36" s="444"/>
      <c r="D36" s="434">
        <f t="shared" si="8"/>
        <v>0</v>
      </c>
      <c r="E36" s="5">
        <f t="shared" si="9"/>
        <v>0</v>
      </c>
      <c r="F36" s="352">
        <f t="shared" si="2"/>
        <v>0</v>
      </c>
      <c r="G36" s="43">
        <v>25</v>
      </c>
      <c r="H36" s="234">
        <f t="shared" si="3"/>
        <v>-24</v>
      </c>
      <c r="I36" s="5" cm="1">
        <f t="array" ref="I36">+_xlfn.IFS(H36&gt;1,(H36-H37),H36&lt;=1,(H36))</f>
        <v>-24</v>
      </c>
      <c r="J36" s="105">
        <f t="shared" si="4"/>
        <v>0</v>
      </c>
      <c r="L36" s="1"/>
      <c r="M36" s="1"/>
      <c r="Q36" s="175">
        <f t="shared" si="10"/>
        <v>-24</v>
      </c>
      <c r="R36" s="5" cm="1">
        <f t="array" ref="R36">+_xlfn.IFS(Q36&gt;1,(Q36-Q37),Q36&lt;=1,(Q36))</f>
        <v>-24</v>
      </c>
      <c r="S36" s="105">
        <f t="shared" si="5"/>
        <v>0</v>
      </c>
      <c r="V36" s="425"/>
      <c r="W36" s="175">
        <f t="shared" si="0"/>
        <v>-24</v>
      </c>
      <c r="X36" s="5" cm="1">
        <f t="array" ref="X36">+_xlfn.IFS(W36&gt;1,(W36-W37),W36&lt;=1,(W36))</f>
        <v>-24</v>
      </c>
      <c r="Y36" s="105">
        <f t="shared" si="6"/>
        <v>0</v>
      </c>
      <c r="Z36" s="175"/>
      <c r="AA36" s="105"/>
      <c r="AB36" s="5"/>
      <c r="AC36" s="5"/>
      <c r="AD36" s="5"/>
      <c r="AE36" s="175">
        <f t="shared" si="1"/>
        <v>-24</v>
      </c>
      <c r="AF36" s="5" cm="1">
        <f t="array" ref="AF36">+_xlfn.IFS(AE36&gt;1,(AE36-AE37),AE36&lt;=1,(AE36))</f>
        <v>-24</v>
      </c>
      <c r="AG36" s="105">
        <f t="shared" si="7"/>
        <v>0</v>
      </c>
    </row>
    <row r="37" spans="1:35" s="116" customFormat="1" x14ac:dyDescent="0.35">
      <c r="A37" s="84">
        <v>26</v>
      </c>
      <c r="B37" s="88">
        <v>25</v>
      </c>
      <c r="C37" s="445"/>
      <c r="D37" s="434">
        <f t="shared" si="8"/>
        <v>0</v>
      </c>
      <c r="E37" s="5">
        <f t="shared" si="9"/>
        <v>0</v>
      </c>
      <c r="F37" s="352">
        <f t="shared" si="2"/>
        <v>0</v>
      </c>
      <c r="G37" s="43">
        <v>26</v>
      </c>
      <c r="H37" s="234">
        <f t="shared" si="3"/>
        <v>-25</v>
      </c>
      <c r="I37" s="5" cm="1">
        <f t="array" ref="I37">+_xlfn.IFS(H37&gt;1,(H37-H38),H37&lt;=1,(H37))</f>
        <v>-25</v>
      </c>
      <c r="J37" s="105">
        <f t="shared" si="4"/>
        <v>0</v>
      </c>
      <c r="K37"/>
      <c r="L37" s="1"/>
      <c r="M37" s="1"/>
      <c r="N37"/>
      <c r="O37"/>
      <c r="P37"/>
      <c r="Q37" s="175">
        <f t="shared" si="10"/>
        <v>-25</v>
      </c>
      <c r="R37" s="5" cm="1">
        <f t="array" ref="R37">+_xlfn.IFS(Q37&gt;1,(Q37-Q38),Q37&lt;=1,(Q37))</f>
        <v>-25</v>
      </c>
      <c r="S37" s="105">
        <f t="shared" si="5"/>
        <v>0</v>
      </c>
      <c r="T37" s="86"/>
      <c r="U37" s="77"/>
      <c r="V37" s="426"/>
      <c r="W37" s="175">
        <f t="shared" si="0"/>
        <v>-25</v>
      </c>
      <c r="X37" s="5" cm="1">
        <f t="array" ref="X37">+_xlfn.IFS(W37&gt;1,(W37-W38),W37&lt;=1,(W37))</f>
        <v>-25</v>
      </c>
      <c r="Y37" s="105">
        <f t="shared" si="6"/>
        <v>0</v>
      </c>
      <c r="Z37" s="175"/>
      <c r="AA37" s="105"/>
      <c r="AB37" s="5"/>
      <c r="AC37" s="5"/>
      <c r="AD37" s="5"/>
      <c r="AE37" s="175">
        <f t="shared" si="1"/>
        <v>-25</v>
      </c>
      <c r="AF37" s="5" cm="1">
        <f t="array" ref="AF37">+_xlfn.IFS(AE37&gt;1,(AE37-AE38),AE37&lt;=1,(AE37))</f>
        <v>-25</v>
      </c>
      <c r="AG37" s="105">
        <f t="shared" si="7"/>
        <v>0</v>
      </c>
      <c r="AH37" s="162"/>
    </row>
    <row r="38" spans="1:35" s="116" customFormat="1" x14ac:dyDescent="0.35">
      <c r="A38" s="84">
        <v>27</v>
      </c>
      <c r="B38" s="88">
        <v>26</v>
      </c>
      <c r="C38" s="446"/>
      <c r="D38" s="434">
        <f t="shared" si="8"/>
        <v>0</v>
      </c>
      <c r="E38" s="5">
        <f t="shared" si="9"/>
        <v>0</v>
      </c>
      <c r="F38" s="352">
        <f t="shared" si="2"/>
        <v>0</v>
      </c>
      <c r="G38" s="43">
        <v>27</v>
      </c>
      <c r="H38" s="234">
        <f t="shared" si="3"/>
        <v>-26</v>
      </c>
      <c r="I38" s="5" cm="1">
        <f t="array" ref="I38">+_xlfn.IFS(H38&gt;1,(H38-H39),H38&lt;=1,(H38))</f>
        <v>-26</v>
      </c>
      <c r="J38" s="105">
        <f t="shared" si="4"/>
        <v>0</v>
      </c>
      <c r="K38"/>
      <c r="L38" s="1"/>
      <c r="M38" s="1"/>
      <c r="N38"/>
      <c r="O38"/>
      <c r="P38"/>
      <c r="Q38" s="175">
        <f t="shared" si="10"/>
        <v>-26</v>
      </c>
      <c r="R38" s="5" cm="1">
        <f t="array" ref="R38">+_xlfn.IFS(Q38&gt;1,(Q38-Q39),Q38&lt;=1,(Q38))</f>
        <v>-26</v>
      </c>
      <c r="S38" s="105">
        <f t="shared" si="5"/>
        <v>0</v>
      </c>
      <c r="T38" s="86"/>
      <c r="U38" s="77"/>
      <c r="V38" s="427"/>
      <c r="W38" s="175">
        <f t="shared" si="0"/>
        <v>-26</v>
      </c>
      <c r="X38" s="5" cm="1">
        <f t="array" ref="X38">+_xlfn.IFS(W38&gt;1,(W38-W39),W38&lt;=1,(W38))</f>
        <v>-26</v>
      </c>
      <c r="Y38" s="105">
        <f t="shared" si="6"/>
        <v>0</v>
      </c>
      <c r="Z38" s="175"/>
      <c r="AA38" s="105"/>
      <c r="AB38" s="5"/>
      <c r="AC38" s="5"/>
      <c r="AD38" s="5"/>
      <c r="AE38" s="175">
        <f t="shared" si="1"/>
        <v>-26</v>
      </c>
      <c r="AF38" s="5" cm="1">
        <f t="array" ref="AF38">+_xlfn.IFS(AE38&gt;1,(AE38-AE39),AE38&lt;=1,(AE38))</f>
        <v>-26</v>
      </c>
      <c r="AG38" s="105">
        <f t="shared" si="7"/>
        <v>0</v>
      </c>
      <c r="AH38" s="162"/>
    </row>
    <row r="39" spans="1:35" s="117" customFormat="1" x14ac:dyDescent="0.35">
      <c r="A39" s="457">
        <v>28</v>
      </c>
      <c r="B39" s="274">
        <v>27</v>
      </c>
      <c r="C39" s="445"/>
      <c r="D39" s="434">
        <f t="shared" si="8"/>
        <v>0</v>
      </c>
      <c r="E39" s="5">
        <f t="shared" si="9"/>
        <v>0</v>
      </c>
      <c r="F39" s="352">
        <f t="shared" si="2"/>
        <v>0</v>
      </c>
      <c r="G39" s="43">
        <v>28</v>
      </c>
      <c r="H39" s="234">
        <f t="shared" si="3"/>
        <v>-27</v>
      </c>
      <c r="I39" s="5" cm="1">
        <f t="array" ref="I39">+_xlfn.IFS(H39&gt;1,(H39-H40),H39&lt;=1,(H39))</f>
        <v>-27</v>
      </c>
      <c r="J39" s="105">
        <f t="shared" si="4"/>
        <v>0</v>
      </c>
      <c r="K39"/>
      <c r="L39" s="1"/>
      <c r="M39" s="1"/>
      <c r="N39"/>
      <c r="O39"/>
      <c r="P39"/>
      <c r="Q39" s="175">
        <f t="shared" si="10"/>
        <v>-27</v>
      </c>
      <c r="R39" s="5" cm="1">
        <f t="array" ref="R39">+_xlfn.IFS(Q39&gt;1,(Q39-Q40),Q39&lt;=1,(Q39))</f>
        <v>-27</v>
      </c>
      <c r="S39" s="105">
        <f t="shared" si="5"/>
        <v>0</v>
      </c>
      <c r="T39" s="86"/>
      <c r="U39" s="77"/>
      <c r="V39" s="427"/>
      <c r="W39" s="175">
        <f t="shared" si="0"/>
        <v>-27</v>
      </c>
      <c r="X39" s="5" cm="1">
        <f t="array" ref="X39">+_xlfn.IFS(W39&gt;1,(W39-W40),W39&lt;=1,(W39))</f>
        <v>-27</v>
      </c>
      <c r="Y39" s="105">
        <f t="shared" si="6"/>
        <v>0</v>
      </c>
      <c r="Z39" s="175"/>
      <c r="AA39" s="105"/>
      <c r="AB39" s="5"/>
      <c r="AC39" s="5"/>
      <c r="AD39" s="5"/>
      <c r="AE39" s="175">
        <f t="shared" si="1"/>
        <v>-27</v>
      </c>
      <c r="AF39" s="5" cm="1">
        <f t="array" ref="AF39">+_xlfn.IFS(AE39&gt;1,(AE39-AE40),AE39&lt;=1,(AE39))</f>
        <v>-27</v>
      </c>
      <c r="AG39" s="105">
        <f t="shared" si="7"/>
        <v>0</v>
      </c>
      <c r="AH39" s="419"/>
    </row>
    <row r="40" spans="1:35" s="116" customFormat="1" x14ac:dyDescent="0.35">
      <c r="A40" s="84">
        <v>29</v>
      </c>
      <c r="B40" s="275">
        <v>28</v>
      </c>
      <c r="C40" s="446"/>
      <c r="D40" s="434">
        <f t="shared" si="8"/>
        <v>0</v>
      </c>
      <c r="E40" s="5">
        <f t="shared" si="9"/>
        <v>0</v>
      </c>
      <c r="F40" s="352">
        <f t="shared" si="2"/>
        <v>0</v>
      </c>
      <c r="G40" s="43">
        <v>29</v>
      </c>
      <c r="H40" s="234">
        <f t="shared" si="3"/>
        <v>-28</v>
      </c>
      <c r="I40" s="5" cm="1">
        <f t="array" ref="I40">+_xlfn.IFS(H40&gt;1,(H40-H41),H40&lt;=1,(H40))</f>
        <v>-28</v>
      </c>
      <c r="J40" s="105">
        <f t="shared" si="4"/>
        <v>0</v>
      </c>
      <c r="K40"/>
      <c r="L40" s="1"/>
      <c r="M40" s="1"/>
      <c r="N40"/>
      <c r="O40"/>
      <c r="P40"/>
      <c r="Q40" s="175">
        <f t="shared" si="10"/>
        <v>-28</v>
      </c>
      <c r="R40" s="5" cm="1">
        <f t="array" ref="R40">+_xlfn.IFS(Q40&gt;1,(Q40-Q41),Q40&lt;=1,(Q40))</f>
        <v>-28</v>
      </c>
      <c r="S40" s="105">
        <f t="shared" si="5"/>
        <v>0</v>
      </c>
      <c r="T40" s="86"/>
      <c r="U40" s="77"/>
      <c r="V40" s="427"/>
      <c r="W40" s="175">
        <f t="shared" si="0"/>
        <v>-28</v>
      </c>
      <c r="X40" s="5" cm="1">
        <f t="array" ref="X40">+_xlfn.IFS(W40&gt;1,(W40-W41),W40&lt;=1,(W40))</f>
        <v>-28</v>
      </c>
      <c r="Y40" s="105">
        <f t="shared" si="6"/>
        <v>0</v>
      </c>
      <c r="Z40" s="175"/>
      <c r="AA40" s="105"/>
      <c r="AB40" s="5"/>
      <c r="AC40" s="5"/>
      <c r="AD40" s="5"/>
      <c r="AE40" s="175">
        <f t="shared" si="1"/>
        <v>-28</v>
      </c>
      <c r="AF40" s="5" cm="1">
        <f t="array" ref="AF40">+_xlfn.IFS(AE40&gt;1,(AE40-AE41),AE40&lt;=1,(AE40))</f>
        <v>-28</v>
      </c>
      <c r="AG40" s="105">
        <f t="shared" si="7"/>
        <v>0</v>
      </c>
      <c r="AH40" s="162"/>
      <c r="AI40" s="162"/>
    </row>
    <row r="41" spans="1:35" s="116" customFormat="1" x14ac:dyDescent="0.35">
      <c r="A41" s="84">
        <v>30</v>
      </c>
      <c r="B41" s="88">
        <v>29</v>
      </c>
      <c r="C41" s="447"/>
      <c r="D41" s="434">
        <f t="shared" si="8"/>
        <v>0</v>
      </c>
      <c r="E41" s="5">
        <f t="shared" si="9"/>
        <v>0</v>
      </c>
      <c r="F41" s="352">
        <f t="shared" si="2"/>
        <v>0</v>
      </c>
      <c r="G41" s="43">
        <v>30</v>
      </c>
      <c r="H41" s="234">
        <f t="shared" si="3"/>
        <v>-29</v>
      </c>
      <c r="I41" s="5" cm="1">
        <f t="array" ref="I41">+_xlfn.IFS(H41&gt;1,(H41-H42),H41&lt;=1,(H41))</f>
        <v>-29</v>
      </c>
      <c r="J41" s="105">
        <f t="shared" si="4"/>
        <v>0</v>
      </c>
      <c r="K41"/>
      <c r="L41" s="1"/>
      <c r="M41" s="1"/>
      <c r="N41"/>
      <c r="O41"/>
      <c r="P41"/>
      <c r="Q41" s="175">
        <f t="shared" si="10"/>
        <v>-29</v>
      </c>
      <c r="R41" s="5" cm="1">
        <f t="array" ref="R41">+_xlfn.IFS(Q41&gt;1,(Q41-Q42),Q41&lt;=1,(Q41))</f>
        <v>-29</v>
      </c>
      <c r="S41" s="105">
        <f t="shared" si="5"/>
        <v>0</v>
      </c>
      <c r="T41" s="86"/>
      <c r="U41" s="77"/>
      <c r="V41" s="426"/>
      <c r="W41" s="175">
        <f t="shared" si="0"/>
        <v>-29</v>
      </c>
      <c r="X41" s="5" cm="1">
        <f t="array" ref="X41">+_xlfn.IFS(W41&gt;1,(W41-W42),W41&lt;=1,(W41))</f>
        <v>-29</v>
      </c>
      <c r="Y41" s="105">
        <f t="shared" si="6"/>
        <v>0</v>
      </c>
      <c r="Z41" s="175"/>
      <c r="AA41" s="105"/>
      <c r="AB41" s="5"/>
      <c r="AC41" s="5"/>
      <c r="AD41" s="5"/>
      <c r="AE41" s="175">
        <f t="shared" si="1"/>
        <v>-29</v>
      </c>
      <c r="AF41" s="5" cm="1">
        <f t="array" ref="AF41">+_xlfn.IFS(AE41&gt;1,(AE41-AE42),AE41&lt;=1,(AE41))</f>
        <v>-29</v>
      </c>
      <c r="AG41" s="105">
        <f t="shared" si="7"/>
        <v>0</v>
      </c>
      <c r="AH41" s="162"/>
      <c r="AI41" s="162"/>
    </row>
    <row r="42" spans="1:35" s="116" customFormat="1" x14ac:dyDescent="0.35">
      <c r="A42" s="457">
        <v>31</v>
      </c>
      <c r="B42" s="88">
        <v>30</v>
      </c>
      <c r="C42" s="445"/>
      <c r="D42" s="434">
        <f t="shared" si="8"/>
        <v>0</v>
      </c>
      <c r="E42" s="5">
        <f t="shared" si="9"/>
        <v>0</v>
      </c>
      <c r="F42" s="352">
        <f t="shared" si="2"/>
        <v>0</v>
      </c>
      <c r="G42" s="43">
        <v>31</v>
      </c>
      <c r="H42" s="234">
        <f t="shared" si="3"/>
        <v>-30</v>
      </c>
      <c r="I42" s="5" cm="1">
        <f t="array" ref="I42">+_xlfn.IFS(H42&gt;1,(H42-H43),H42&lt;=1,(H42))</f>
        <v>-30</v>
      </c>
      <c r="J42" s="105">
        <f t="shared" si="4"/>
        <v>0</v>
      </c>
      <c r="K42"/>
      <c r="L42" s="1"/>
      <c r="M42" s="1"/>
      <c r="N42"/>
      <c r="O42"/>
      <c r="P42"/>
      <c r="Q42" s="175">
        <f t="shared" si="10"/>
        <v>-30</v>
      </c>
      <c r="R42" s="5" cm="1">
        <f t="array" ref="R42">+_xlfn.IFS(Q42&gt;1,(Q42-Q43),Q42&lt;=1,(Q42))</f>
        <v>-30</v>
      </c>
      <c r="S42" s="105">
        <f t="shared" si="5"/>
        <v>0</v>
      </c>
      <c r="T42" s="375"/>
      <c r="U42" s="162"/>
      <c r="V42" s="426"/>
      <c r="W42" s="175">
        <f t="shared" si="0"/>
        <v>-30</v>
      </c>
      <c r="X42" s="5" cm="1">
        <f t="array" ref="X42">+_xlfn.IFS(W42&gt;1,(W42-W43),W42&lt;=1,(W42))</f>
        <v>-30</v>
      </c>
      <c r="Y42" s="105">
        <f t="shared" si="6"/>
        <v>0</v>
      </c>
      <c r="Z42" s="175"/>
      <c r="AA42" s="105"/>
      <c r="AB42" s="5"/>
      <c r="AC42" s="5"/>
      <c r="AD42" s="5"/>
      <c r="AE42" s="175">
        <f t="shared" si="1"/>
        <v>-30</v>
      </c>
      <c r="AF42" s="5" cm="1">
        <f t="array" ref="AF42">+_xlfn.IFS(AE42&gt;1,(AE42-AE43),AE42&lt;=1,(AE42))</f>
        <v>-30</v>
      </c>
      <c r="AG42" s="105">
        <f t="shared" si="7"/>
        <v>0</v>
      </c>
      <c r="AH42" s="162"/>
      <c r="AI42" s="162"/>
    </row>
    <row r="43" spans="1:35" s="116" customFormat="1" x14ac:dyDescent="0.35">
      <c r="A43" s="84">
        <v>32</v>
      </c>
      <c r="B43" s="88">
        <v>31</v>
      </c>
      <c r="C43" s="447"/>
      <c r="D43" s="434">
        <f t="shared" si="8"/>
        <v>0</v>
      </c>
      <c r="E43" s="5">
        <f t="shared" si="9"/>
        <v>0</v>
      </c>
      <c r="F43" s="352">
        <f t="shared" si="2"/>
        <v>0</v>
      </c>
      <c r="G43" s="43">
        <v>32</v>
      </c>
      <c r="H43" s="234">
        <f t="shared" si="3"/>
        <v>-31</v>
      </c>
      <c r="I43" s="5" cm="1">
        <f t="array" ref="I43">+_xlfn.IFS(H43&gt;1,(H43-H44),H43&lt;=1,(H43))</f>
        <v>-31</v>
      </c>
      <c r="J43" s="105">
        <f t="shared" si="4"/>
        <v>0</v>
      </c>
      <c r="K43"/>
      <c r="L43" s="1"/>
      <c r="M43" s="1"/>
      <c r="N43"/>
      <c r="O43"/>
      <c r="P43"/>
      <c r="Q43" s="175">
        <f t="shared" si="10"/>
        <v>-31</v>
      </c>
      <c r="R43" s="5" cm="1">
        <f t="array" ref="R43">+_xlfn.IFS(Q43&gt;1,(Q43-Q44),Q43&lt;=1,(Q43))</f>
        <v>-31</v>
      </c>
      <c r="S43" s="105">
        <f t="shared" si="5"/>
        <v>0</v>
      </c>
      <c r="T43" s="375"/>
      <c r="U43" s="162"/>
      <c r="V43" s="426"/>
      <c r="W43" s="175">
        <f t="shared" si="0"/>
        <v>-31</v>
      </c>
      <c r="X43" s="5" cm="1">
        <f t="array" ref="X43">+_xlfn.IFS(W43&gt;1,(W43-W44),W43&lt;=1,(W43))</f>
        <v>-31</v>
      </c>
      <c r="Y43" s="105">
        <f t="shared" si="6"/>
        <v>0</v>
      </c>
      <c r="Z43" s="175"/>
      <c r="AA43" s="105"/>
      <c r="AB43" s="5"/>
      <c r="AC43" s="5"/>
      <c r="AD43" s="5"/>
      <c r="AE43" s="175">
        <f t="shared" si="1"/>
        <v>-31</v>
      </c>
      <c r="AF43" s="5" cm="1">
        <f t="array" ref="AF43">+_xlfn.IFS(AE43&gt;1,(AE43-AE44),AE43&lt;=1,(AE43))</f>
        <v>-31</v>
      </c>
      <c r="AG43" s="105">
        <f t="shared" si="7"/>
        <v>0</v>
      </c>
      <c r="AH43" s="162"/>
      <c r="AI43" s="162"/>
    </row>
    <row r="44" spans="1:35" s="116" customFormat="1" x14ac:dyDescent="0.35">
      <c r="A44" s="84">
        <v>33</v>
      </c>
      <c r="B44" s="88">
        <v>32</v>
      </c>
      <c r="C44" s="446"/>
      <c r="D44" s="434">
        <f t="shared" si="8"/>
        <v>0</v>
      </c>
      <c r="E44" s="5">
        <f t="shared" si="9"/>
        <v>0</v>
      </c>
      <c r="F44" s="352">
        <f t="shared" si="2"/>
        <v>0</v>
      </c>
      <c r="G44" s="43">
        <v>33</v>
      </c>
      <c r="H44" s="234">
        <f t="shared" ref="H44:H75" si="11">+$H$5-B44</f>
        <v>-32</v>
      </c>
      <c r="I44" s="5" cm="1">
        <f t="array" ref="I44">+_xlfn.IFS(H44&gt;1,(H44-H45),H44&lt;=1,(H44))</f>
        <v>-32</v>
      </c>
      <c r="J44" s="105">
        <f t="shared" si="4"/>
        <v>0</v>
      </c>
      <c r="K44"/>
      <c r="L44" s="1"/>
      <c r="M44" s="1"/>
      <c r="N44"/>
      <c r="O44"/>
      <c r="P44"/>
      <c r="Q44" s="175">
        <f t="shared" ref="Q44:Q75" si="12">+$Q$5-B44</f>
        <v>-32</v>
      </c>
      <c r="R44" s="5" cm="1">
        <f t="array" ref="R44">+_xlfn.IFS(Q44&gt;1,(Q44-Q45),Q44&lt;=1,(Q44))</f>
        <v>-32</v>
      </c>
      <c r="S44" s="105">
        <f t="shared" si="5"/>
        <v>0</v>
      </c>
      <c r="T44" s="375"/>
      <c r="U44" s="162"/>
      <c r="V44" s="427"/>
      <c r="W44" s="175">
        <f t="shared" ref="W44:W75" si="13">+$W$5-B44</f>
        <v>-32</v>
      </c>
      <c r="X44" s="5" cm="1">
        <f t="array" ref="X44">+_xlfn.IFS(W44&gt;1,(W44-W45),W44&lt;=1,(W44))</f>
        <v>-32</v>
      </c>
      <c r="Y44" s="105">
        <f t="shared" si="6"/>
        <v>0</v>
      </c>
      <c r="Z44" s="175"/>
      <c r="AA44" s="105"/>
      <c r="AB44" s="5"/>
      <c r="AC44" s="5"/>
      <c r="AD44" s="5"/>
      <c r="AE44" s="175">
        <f t="shared" ref="AE44:AE75" si="14">+$AE$5-B44</f>
        <v>-32</v>
      </c>
      <c r="AF44" s="5" cm="1">
        <f t="array" ref="AF44">+_xlfn.IFS(AE44&gt;1,(AE44-AE45),AE44&lt;=1,(AE44))</f>
        <v>-32</v>
      </c>
      <c r="AG44" s="105">
        <f t="shared" si="7"/>
        <v>0</v>
      </c>
      <c r="AH44" s="162"/>
      <c r="AI44" s="162"/>
    </row>
    <row r="45" spans="1:35" s="116" customFormat="1" x14ac:dyDescent="0.35">
      <c r="A45" s="457">
        <v>34</v>
      </c>
      <c r="B45" s="274">
        <v>33</v>
      </c>
      <c r="C45" s="445"/>
      <c r="D45" s="434">
        <f t="shared" si="8"/>
        <v>0</v>
      </c>
      <c r="E45" s="5">
        <f t="shared" si="9"/>
        <v>0</v>
      </c>
      <c r="F45" s="352">
        <f t="shared" si="2"/>
        <v>0</v>
      </c>
      <c r="G45" s="43">
        <v>34</v>
      </c>
      <c r="H45" s="234">
        <f t="shared" si="11"/>
        <v>-33</v>
      </c>
      <c r="I45" s="5" cm="1">
        <f t="array" ref="I45">+_xlfn.IFS(H45&gt;1,(H45-H46),H45&lt;=1,(H45))</f>
        <v>-33</v>
      </c>
      <c r="J45" s="105">
        <f t="shared" si="4"/>
        <v>0</v>
      </c>
      <c r="K45"/>
      <c r="L45" s="1"/>
      <c r="M45" s="1"/>
      <c r="N45"/>
      <c r="O45"/>
      <c r="P45"/>
      <c r="Q45" s="175">
        <f t="shared" si="12"/>
        <v>-33</v>
      </c>
      <c r="R45" s="5" cm="1">
        <f t="array" ref="R45">+_xlfn.IFS(Q45&gt;1,(Q45-Q46),Q45&lt;=1,(Q45))</f>
        <v>-33</v>
      </c>
      <c r="S45" s="105">
        <f t="shared" si="5"/>
        <v>0</v>
      </c>
      <c r="T45" s="375"/>
      <c r="U45" s="162"/>
      <c r="V45" s="426"/>
      <c r="W45" s="175">
        <f t="shared" si="13"/>
        <v>-33</v>
      </c>
      <c r="X45" s="5" cm="1">
        <f t="array" ref="X45">+_xlfn.IFS(W45&gt;1,(W45-W46),W45&lt;=1,(W45))</f>
        <v>-33</v>
      </c>
      <c r="Y45" s="105">
        <f t="shared" si="6"/>
        <v>0</v>
      </c>
      <c r="Z45" s="175"/>
      <c r="AA45" s="105"/>
      <c r="AB45" s="5"/>
      <c r="AC45" s="5"/>
      <c r="AD45" s="5"/>
      <c r="AE45" s="175">
        <f t="shared" si="14"/>
        <v>-33</v>
      </c>
      <c r="AF45" s="5" cm="1">
        <f t="array" ref="AF45">+_xlfn.IFS(AE45&gt;1,(AE45-AE46),AE45&lt;=1,(AE45))</f>
        <v>-33</v>
      </c>
      <c r="AG45" s="105">
        <f t="shared" si="7"/>
        <v>0</v>
      </c>
      <c r="AH45" s="162"/>
      <c r="AI45" s="162"/>
    </row>
    <row r="46" spans="1:35" s="82" customFormat="1" ht="21" x14ac:dyDescent="0.5">
      <c r="A46" s="84">
        <v>35</v>
      </c>
      <c r="B46" s="275">
        <v>34</v>
      </c>
      <c r="C46" s="448"/>
      <c r="D46" s="434">
        <f t="shared" si="8"/>
        <v>0</v>
      </c>
      <c r="E46" s="5">
        <f t="shared" si="9"/>
        <v>0</v>
      </c>
      <c r="F46" s="352">
        <f t="shared" si="2"/>
        <v>0</v>
      </c>
      <c r="G46" s="43">
        <v>35</v>
      </c>
      <c r="H46" s="234">
        <f t="shared" si="11"/>
        <v>-34</v>
      </c>
      <c r="I46" s="5" cm="1">
        <f t="array" ref="I46">+_xlfn.IFS(H46&gt;1,(H46-H47),H46&lt;=1,(H46))</f>
        <v>-34</v>
      </c>
      <c r="J46" s="105">
        <f t="shared" si="4"/>
        <v>0</v>
      </c>
      <c r="K46"/>
      <c r="L46" s="1"/>
      <c r="M46" s="1"/>
      <c r="N46"/>
      <c r="O46"/>
      <c r="P46"/>
      <c r="Q46" s="175">
        <f t="shared" si="12"/>
        <v>-34</v>
      </c>
      <c r="R46" s="5" cm="1">
        <f t="array" ref="R46">+_xlfn.IFS(Q46&gt;1,(Q46-Q47),Q46&lt;=1,(Q46))</f>
        <v>-34</v>
      </c>
      <c r="S46" s="105">
        <f t="shared" si="5"/>
        <v>0</v>
      </c>
      <c r="T46" s="127"/>
      <c r="V46" s="126"/>
      <c r="W46" s="175">
        <f t="shared" si="13"/>
        <v>-34</v>
      </c>
      <c r="X46" s="5" cm="1">
        <f t="array" ref="X46">+_xlfn.IFS(W46&gt;1,(W46-W47),W46&lt;=1,(W46))</f>
        <v>-34</v>
      </c>
      <c r="Y46" s="105">
        <f t="shared" si="6"/>
        <v>0</v>
      </c>
      <c r="Z46" s="175"/>
      <c r="AA46" s="105"/>
      <c r="AB46" s="5"/>
      <c r="AC46" s="5"/>
      <c r="AD46" s="5"/>
      <c r="AE46" s="175">
        <f t="shared" si="14"/>
        <v>-34</v>
      </c>
      <c r="AF46" s="5" cm="1">
        <f t="array" ref="AF46">+_xlfn.IFS(AE46&gt;1,(AE46-AE47),AE46&lt;=1,(AE46))</f>
        <v>-34</v>
      </c>
      <c r="AG46" s="105">
        <f t="shared" si="7"/>
        <v>0</v>
      </c>
    </row>
    <row r="47" spans="1:35" s="77" customFormat="1" ht="18.5" x14ac:dyDescent="0.45">
      <c r="A47" s="84">
        <v>36</v>
      </c>
      <c r="B47" s="88">
        <v>35</v>
      </c>
      <c r="C47" s="438"/>
      <c r="D47" s="434">
        <f t="shared" si="8"/>
        <v>0</v>
      </c>
      <c r="E47" s="5">
        <f t="shared" si="9"/>
        <v>0</v>
      </c>
      <c r="F47" s="352">
        <f t="shared" si="2"/>
        <v>0</v>
      </c>
      <c r="G47" s="43">
        <v>36</v>
      </c>
      <c r="H47" s="234">
        <f t="shared" si="11"/>
        <v>-35</v>
      </c>
      <c r="I47" s="5" cm="1">
        <f t="array" ref="I47">+_xlfn.IFS(H47&gt;1,(H47-H48),H47&lt;=1,(H47))</f>
        <v>-35</v>
      </c>
      <c r="J47" s="105">
        <f t="shared" si="4"/>
        <v>0</v>
      </c>
      <c r="K47"/>
      <c r="L47" s="1"/>
      <c r="M47" s="1"/>
      <c r="N47"/>
      <c r="O47"/>
      <c r="P47"/>
      <c r="Q47" s="175">
        <f t="shared" si="12"/>
        <v>-35</v>
      </c>
      <c r="R47" s="5" cm="1">
        <f t="array" ref="R47">+_xlfn.IFS(Q47&gt;1,(Q47-Q48),Q47&lt;=1,(Q47))</f>
        <v>-35</v>
      </c>
      <c r="S47" s="105">
        <f t="shared" si="5"/>
        <v>0</v>
      </c>
      <c r="T47" s="86"/>
      <c r="U47" s="87"/>
      <c r="V47" s="85"/>
      <c r="W47" s="175">
        <f t="shared" si="13"/>
        <v>-35</v>
      </c>
      <c r="X47" s="5" cm="1">
        <f t="array" ref="X47">+_xlfn.IFS(W47&gt;1,(W47-W48),W47&lt;=1,(W47))</f>
        <v>-35</v>
      </c>
      <c r="Y47" s="105">
        <f t="shared" si="6"/>
        <v>0</v>
      </c>
      <c r="Z47" s="175"/>
      <c r="AA47" s="105"/>
      <c r="AB47" s="5"/>
      <c r="AC47" s="5"/>
      <c r="AD47" s="5"/>
      <c r="AE47" s="175">
        <f t="shared" si="14"/>
        <v>-35</v>
      </c>
      <c r="AF47" s="5" cm="1">
        <f t="array" ref="AF47">+_xlfn.IFS(AE47&gt;1,(AE47-AE48),AE47&lt;=1,(AE47))</f>
        <v>-35</v>
      </c>
      <c r="AG47" s="105">
        <f t="shared" si="7"/>
        <v>0</v>
      </c>
    </row>
    <row r="48" spans="1:35" s="77" customFormat="1" x14ac:dyDescent="0.35">
      <c r="A48" s="457">
        <v>37</v>
      </c>
      <c r="B48" s="88">
        <v>36</v>
      </c>
      <c r="C48" s="438"/>
      <c r="D48" s="434">
        <f t="shared" si="8"/>
        <v>0</v>
      </c>
      <c r="E48" s="5">
        <f t="shared" si="9"/>
        <v>0</v>
      </c>
      <c r="F48" s="352">
        <f t="shared" si="2"/>
        <v>0</v>
      </c>
      <c r="G48" s="43">
        <v>37</v>
      </c>
      <c r="H48" s="234">
        <f t="shared" si="11"/>
        <v>-36</v>
      </c>
      <c r="I48" s="5" cm="1">
        <f t="array" ref="I48">+_xlfn.IFS(H48&gt;1,(H48-H49),H48&lt;=1,(H48))</f>
        <v>-36</v>
      </c>
      <c r="J48" s="105">
        <f t="shared" si="4"/>
        <v>0</v>
      </c>
      <c r="K48"/>
      <c r="L48" s="1"/>
      <c r="M48" s="1"/>
      <c r="N48"/>
      <c r="O48"/>
      <c r="P48"/>
      <c r="Q48" s="175">
        <f t="shared" si="12"/>
        <v>-36</v>
      </c>
      <c r="R48" s="5" cm="1">
        <f t="array" ref="R48">+_xlfn.IFS(Q48&gt;1,(Q48-Q49),Q48&lt;=1,(Q48))</f>
        <v>-36</v>
      </c>
      <c r="S48" s="105">
        <f t="shared" si="5"/>
        <v>0</v>
      </c>
      <c r="T48" s="86"/>
      <c r="U48" s="84"/>
      <c r="V48" s="85"/>
      <c r="W48" s="175">
        <f t="shared" si="13"/>
        <v>-36</v>
      </c>
      <c r="X48" s="5" cm="1">
        <f t="array" ref="X48">+_xlfn.IFS(W48&gt;1,(W48-W49),W48&lt;=1,(W48))</f>
        <v>-36</v>
      </c>
      <c r="Y48" s="105">
        <f t="shared" si="6"/>
        <v>0</v>
      </c>
      <c r="Z48" s="175"/>
      <c r="AA48" s="105"/>
      <c r="AB48" s="5"/>
      <c r="AC48" s="5"/>
      <c r="AD48" s="5"/>
      <c r="AE48" s="175">
        <f t="shared" si="14"/>
        <v>-36</v>
      </c>
      <c r="AF48" s="5" cm="1">
        <f t="array" ref="AF48">+_xlfn.IFS(AE48&gt;1,(AE48-AE49),AE48&lt;=1,(AE48))</f>
        <v>-36</v>
      </c>
      <c r="AG48" s="105">
        <f t="shared" si="7"/>
        <v>0</v>
      </c>
    </row>
    <row r="49" spans="1:35" ht="18.5" x14ac:dyDescent="0.45">
      <c r="A49" s="84">
        <v>38</v>
      </c>
      <c r="B49" s="88">
        <v>37</v>
      </c>
      <c r="C49" s="443"/>
      <c r="D49" s="434">
        <f t="shared" si="8"/>
        <v>0</v>
      </c>
      <c r="E49" s="5">
        <f t="shared" si="9"/>
        <v>0</v>
      </c>
      <c r="F49" s="352">
        <f t="shared" si="2"/>
        <v>0</v>
      </c>
      <c r="G49" s="43">
        <v>38</v>
      </c>
      <c r="H49" s="234">
        <f t="shared" si="11"/>
        <v>-37</v>
      </c>
      <c r="I49" s="5" cm="1">
        <f t="array" ref="I49">+_xlfn.IFS(H49&gt;1,(H49-H50),H49&lt;=1,(H49))</f>
        <v>-37</v>
      </c>
      <c r="J49" s="105">
        <f t="shared" si="4"/>
        <v>0</v>
      </c>
      <c r="L49" s="1"/>
      <c r="M49" s="1"/>
      <c r="Q49" s="175">
        <f t="shared" si="12"/>
        <v>-37</v>
      </c>
      <c r="R49" s="5" cm="1">
        <f t="array" ref="R49">+_xlfn.IFS(Q49&gt;1,(Q49-Q50),Q49&lt;=1,(Q49))</f>
        <v>-37</v>
      </c>
      <c r="S49" s="105">
        <f t="shared" si="5"/>
        <v>0</v>
      </c>
      <c r="V49" s="424"/>
      <c r="W49" s="175">
        <f t="shared" si="13"/>
        <v>-37</v>
      </c>
      <c r="X49" s="5" cm="1">
        <f t="array" ref="X49">+_xlfn.IFS(W49&gt;1,(W49-W50),W49&lt;=1,(W49))</f>
        <v>-37</v>
      </c>
      <c r="Y49" s="105">
        <f t="shared" si="6"/>
        <v>0</v>
      </c>
      <c r="Z49" s="175"/>
      <c r="AA49" s="105"/>
      <c r="AB49" s="5"/>
      <c r="AC49" s="5"/>
      <c r="AD49" s="5"/>
      <c r="AE49" s="175">
        <f t="shared" si="14"/>
        <v>-37</v>
      </c>
      <c r="AF49" s="5" cm="1">
        <f t="array" ref="AF49">+_xlfn.IFS(AE49&gt;1,(AE49-AE50),AE49&lt;=1,(AE49))</f>
        <v>-37</v>
      </c>
      <c r="AG49" s="105">
        <f t="shared" si="7"/>
        <v>0</v>
      </c>
    </row>
    <row r="50" spans="1:35" ht="16" x14ac:dyDescent="0.4">
      <c r="A50" s="84">
        <v>39</v>
      </c>
      <c r="B50" s="88">
        <v>38</v>
      </c>
      <c r="C50" s="444"/>
      <c r="D50" s="434">
        <f t="shared" si="8"/>
        <v>0</v>
      </c>
      <c r="E50" s="5">
        <f t="shared" si="9"/>
        <v>0</v>
      </c>
      <c r="F50" s="352">
        <f t="shared" si="2"/>
        <v>0</v>
      </c>
      <c r="G50" s="43">
        <v>39</v>
      </c>
      <c r="H50" s="234">
        <f t="shared" si="11"/>
        <v>-38</v>
      </c>
      <c r="I50" s="5" cm="1">
        <f t="array" ref="I50">+_xlfn.IFS(H50&gt;1,(H50-H51),H50&lt;=1,(H50))</f>
        <v>-38</v>
      </c>
      <c r="J50" s="105">
        <f t="shared" si="4"/>
        <v>0</v>
      </c>
      <c r="L50" s="1"/>
      <c r="M50" s="1"/>
      <c r="Q50" s="175">
        <f t="shared" si="12"/>
        <v>-38</v>
      </c>
      <c r="R50" s="5" cm="1">
        <f t="array" ref="R50">+_xlfn.IFS(Q50&gt;1,(Q50-Q51),Q50&lt;=1,(Q50))</f>
        <v>-38</v>
      </c>
      <c r="S50" s="105">
        <f t="shared" si="5"/>
        <v>0</v>
      </c>
      <c r="V50" s="425"/>
      <c r="W50" s="175">
        <f t="shared" si="13"/>
        <v>-38</v>
      </c>
      <c r="X50" s="5" cm="1">
        <f t="array" ref="X50">+_xlfn.IFS(W50&gt;1,(W50-W51),W50&lt;=1,(W50))</f>
        <v>-38</v>
      </c>
      <c r="Y50" s="105">
        <f t="shared" si="6"/>
        <v>0</v>
      </c>
      <c r="Z50" s="175"/>
      <c r="AA50" s="105"/>
      <c r="AB50" s="5"/>
      <c r="AC50" s="5"/>
      <c r="AD50" s="5"/>
      <c r="AE50" s="175">
        <f t="shared" si="14"/>
        <v>-38</v>
      </c>
      <c r="AF50" s="5" cm="1">
        <f t="array" ref="AF50">+_xlfn.IFS(AE50&gt;1,(AE50-AE51),AE50&lt;=1,(AE50))</f>
        <v>-38</v>
      </c>
      <c r="AG50" s="105">
        <f t="shared" si="7"/>
        <v>0</v>
      </c>
    </row>
    <row r="51" spans="1:35" ht="16" x14ac:dyDescent="0.4">
      <c r="A51" s="457">
        <v>40</v>
      </c>
      <c r="B51" s="274">
        <v>39</v>
      </c>
      <c r="C51" s="444"/>
      <c r="D51" s="434">
        <f t="shared" si="8"/>
        <v>0</v>
      </c>
      <c r="E51" s="5">
        <f t="shared" si="9"/>
        <v>0</v>
      </c>
      <c r="F51" s="352">
        <f t="shared" si="2"/>
        <v>0</v>
      </c>
      <c r="G51" s="43">
        <v>40</v>
      </c>
      <c r="H51" s="234">
        <f t="shared" si="11"/>
        <v>-39</v>
      </c>
      <c r="I51" s="5" cm="1">
        <f t="array" ref="I51">+_xlfn.IFS(H51&gt;1,(H51-H52),H51&lt;=1,(H51))</f>
        <v>-39</v>
      </c>
      <c r="J51" s="105">
        <f t="shared" si="4"/>
        <v>0</v>
      </c>
      <c r="L51" s="1"/>
      <c r="M51" s="1"/>
      <c r="Q51" s="175">
        <f t="shared" si="12"/>
        <v>-39</v>
      </c>
      <c r="R51" s="5" cm="1">
        <f t="array" ref="R51">+_xlfn.IFS(Q51&gt;1,(Q51-Q52),Q51&lt;=1,(Q51))</f>
        <v>-39</v>
      </c>
      <c r="S51" s="105">
        <f t="shared" si="5"/>
        <v>0</v>
      </c>
      <c r="V51" s="425"/>
      <c r="W51" s="175">
        <f t="shared" si="13"/>
        <v>-39</v>
      </c>
      <c r="X51" s="5" cm="1">
        <f t="array" ref="X51">+_xlfn.IFS(W51&gt;1,(W51-W52),W51&lt;=1,(W51))</f>
        <v>-39</v>
      </c>
      <c r="Y51" s="105">
        <f t="shared" si="6"/>
        <v>0</v>
      </c>
      <c r="Z51" s="175"/>
      <c r="AA51" s="105"/>
      <c r="AB51" s="5"/>
      <c r="AC51" s="5"/>
      <c r="AD51" s="5"/>
      <c r="AE51" s="175">
        <f t="shared" si="14"/>
        <v>-39</v>
      </c>
      <c r="AF51" s="5" cm="1">
        <f t="array" ref="AF51">+_xlfn.IFS(AE51&gt;1,(AE51-AE52),AE51&lt;=1,(AE51))</f>
        <v>-39</v>
      </c>
      <c r="AG51" s="105">
        <f t="shared" si="7"/>
        <v>0</v>
      </c>
    </row>
    <row r="52" spans="1:35" ht="16" x14ac:dyDescent="0.4">
      <c r="A52" s="84">
        <v>41</v>
      </c>
      <c r="B52" s="275">
        <v>40</v>
      </c>
      <c r="C52" s="444"/>
      <c r="D52" s="434">
        <f t="shared" si="8"/>
        <v>0</v>
      </c>
      <c r="E52" s="5">
        <f t="shared" si="9"/>
        <v>0</v>
      </c>
      <c r="F52" s="352">
        <f t="shared" si="2"/>
        <v>0</v>
      </c>
      <c r="G52" s="43">
        <v>41</v>
      </c>
      <c r="H52" s="234">
        <f t="shared" si="11"/>
        <v>-40</v>
      </c>
      <c r="I52" s="5" cm="1">
        <f t="array" ref="I52">+_xlfn.IFS(H52&gt;1,(H52-H53),H52&lt;=1,(H52))</f>
        <v>-40</v>
      </c>
      <c r="J52" s="105">
        <f t="shared" si="4"/>
        <v>0</v>
      </c>
      <c r="L52" s="1"/>
      <c r="M52" s="1"/>
      <c r="Q52" s="175">
        <f t="shared" si="12"/>
        <v>-40</v>
      </c>
      <c r="R52" s="5" cm="1">
        <f t="array" ref="R52">+_xlfn.IFS(Q52&gt;1,(Q52-Q53),Q52&lt;=1,(Q52))</f>
        <v>-40</v>
      </c>
      <c r="S52" s="105">
        <f t="shared" si="5"/>
        <v>0</v>
      </c>
      <c r="V52" s="425"/>
      <c r="W52" s="175">
        <f t="shared" si="13"/>
        <v>-40</v>
      </c>
      <c r="X52" s="5" cm="1">
        <f t="array" ref="X52">+_xlfn.IFS(W52&gt;1,(W52-W53),W52&lt;=1,(W52))</f>
        <v>-40</v>
      </c>
      <c r="Y52" s="105">
        <f t="shared" si="6"/>
        <v>0</v>
      </c>
      <c r="Z52" s="175"/>
      <c r="AA52" s="105"/>
      <c r="AB52" s="5"/>
      <c r="AC52" s="5"/>
      <c r="AD52" s="5"/>
      <c r="AE52" s="175">
        <f t="shared" si="14"/>
        <v>-40</v>
      </c>
      <c r="AF52" s="5" cm="1">
        <f t="array" ref="AF52">+_xlfn.IFS(AE52&gt;1,(AE52-AE53),AE52&lt;=1,(AE52))</f>
        <v>-40</v>
      </c>
      <c r="AG52" s="105">
        <f t="shared" si="7"/>
        <v>0</v>
      </c>
    </row>
    <row r="53" spans="1:35" s="116" customFormat="1" x14ac:dyDescent="0.35">
      <c r="A53" s="84">
        <v>42</v>
      </c>
      <c r="B53" s="88">
        <v>41</v>
      </c>
      <c r="C53" s="445"/>
      <c r="D53" s="434">
        <f t="shared" si="8"/>
        <v>0</v>
      </c>
      <c r="E53" s="5">
        <f t="shared" si="9"/>
        <v>0</v>
      </c>
      <c r="F53" s="352">
        <f t="shared" si="2"/>
        <v>0</v>
      </c>
      <c r="G53" s="43">
        <v>42</v>
      </c>
      <c r="H53" s="234">
        <f t="shared" si="11"/>
        <v>-41</v>
      </c>
      <c r="I53" s="5" cm="1">
        <f t="array" ref="I53">+_xlfn.IFS(H53&gt;1,(H53-H54),H53&lt;=1,(H53))</f>
        <v>-41</v>
      </c>
      <c r="J53" s="105">
        <f t="shared" si="4"/>
        <v>0</v>
      </c>
      <c r="K53"/>
      <c r="L53" s="1"/>
      <c r="M53" s="1"/>
      <c r="N53"/>
      <c r="O53"/>
      <c r="P53"/>
      <c r="Q53" s="175">
        <f t="shared" si="12"/>
        <v>-41</v>
      </c>
      <c r="R53" s="5" cm="1">
        <f t="array" ref="R53">+_xlfn.IFS(Q53&gt;1,(Q53-Q54),Q53&lt;=1,(Q53))</f>
        <v>-41</v>
      </c>
      <c r="S53" s="105">
        <f t="shared" si="5"/>
        <v>0</v>
      </c>
      <c r="T53" s="86"/>
      <c r="U53" s="77"/>
      <c r="V53" s="426"/>
      <c r="W53" s="175">
        <f t="shared" si="13"/>
        <v>-41</v>
      </c>
      <c r="X53" s="5" cm="1">
        <f t="array" ref="X53">+_xlfn.IFS(W53&gt;1,(W53-W54),W53&lt;=1,(W53))</f>
        <v>-41</v>
      </c>
      <c r="Y53" s="105">
        <f t="shared" si="6"/>
        <v>0</v>
      </c>
      <c r="Z53" s="175"/>
      <c r="AA53" s="105"/>
      <c r="AB53" s="5"/>
      <c r="AC53" s="5"/>
      <c r="AD53" s="5"/>
      <c r="AE53" s="175">
        <f t="shared" si="14"/>
        <v>-41</v>
      </c>
      <c r="AF53" s="5" cm="1">
        <f t="array" ref="AF53">+_xlfn.IFS(AE53&gt;1,(AE53-AE54),AE53&lt;=1,(AE53))</f>
        <v>-41</v>
      </c>
      <c r="AG53" s="105">
        <f t="shared" si="7"/>
        <v>0</v>
      </c>
      <c r="AH53" s="162"/>
    </row>
    <row r="54" spans="1:35" s="116" customFormat="1" x14ac:dyDescent="0.35">
      <c r="A54" s="457">
        <v>43</v>
      </c>
      <c r="B54" s="88">
        <v>42</v>
      </c>
      <c r="C54" s="446"/>
      <c r="D54" s="434">
        <f t="shared" si="8"/>
        <v>0</v>
      </c>
      <c r="E54" s="5">
        <f t="shared" si="9"/>
        <v>0</v>
      </c>
      <c r="F54" s="352">
        <f t="shared" si="2"/>
        <v>0</v>
      </c>
      <c r="G54" s="43">
        <v>43</v>
      </c>
      <c r="H54" s="234">
        <f t="shared" si="11"/>
        <v>-42</v>
      </c>
      <c r="I54" s="5" cm="1">
        <f t="array" ref="I54">+_xlfn.IFS(H54&gt;1,(H54-H55),H54&lt;=1,(H54))</f>
        <v>-42</v>
      </c>
      <c r="J54" s="105">
        <f t="shared" si="4"/>
        <v>0</v>
      </c>
      <c r="K54"/>
      <c r="L54" s="1"/>
      <c r="M54" s="1"/>
      <c r="N54"/>
      <c r="O54"/>
      <c r="P54"/>
      <c r="Q54" s="175">
        <f t="shared" si="12"/>
        <v>-42</v>
      </c>
      <c r="R54" s="5" cm="1">
        <f t="array" ref="R54">+_xlfn.IFS(Q54&gt;1,(Q54-Q55),Q54&lt;=1,(Q54))</f>
        <v>-42</v>
      </c>
      <c r="S54" s="105">
        <f t="shared" si="5"/>
        <v>0</v>
      </c>
      <c r="T54" s="86"/>
      <c r="U54" s="77"/>
      <c r="V54" s="427"/>
      <c r="W54" s="175">
        <f t="shared" si="13"/>
        <v>-42</v>
      </c>
      <c r="X54" s="5" cm="1">
        <f t="array" ref="X54">+_xlfn.IFS(W54&gt;1,(W54-W55),W54&lt;=1,(W54))</f>
        <v>-42</v>
      </c>
      <c r="Y54" s="105">
        <f t="shared" si="6"/>
        <v>0</v>
      </c>
      <c r="Z54" s="175"/>
      <c r="AA54" s="105"/>
      <c r="AB54" s="5"/>
      <c r="AC54" s="5"/>
      <c r="AD54" s="5"/>
      <c r="AE54" s="175">
        <f t="shared" si="14"/>
        <v>-42</v>
      </c>
      <c r="AF54" s="5" cm="1">
        <f t="array" ref="AF54">+_xlfn.IFS(AE54&gt;1,(AE54-AE55),AE54&lt;=1,(AE54))</f>
        <v>-42</v>
      </c>
      <c r="AG54" s="105">
        <f t="shared" si="7"/>
        <v>0</v>
      </c>
      <c r="AH54" s="162"/>
    </row>
    <row r="55" spans="1:35" s="117" customFormat="1" x14ac:dyDescent="0.35">
      <c r="A55" s="84">
        <v>44</v>
      </c>
      <c r="B55" s="88">
        <v>43</v>
      </c>
      <c r="C55" s="445"/>
      <c r="D55" s="434">
        <f t="shared" si="8"/>
        <v>0</v>
      </c>
      <c r="E55" s="5">
        <f t="shared" si="9"/>
        <v>0</v>
      </c>
      <c r="F55" s="352">
        <f t="shared" si="2"/>
        <v>0</v>
      </c>
      <c r="G55" s="43">
        <v>44</v>
      </c>
      <c r="H55" s="234">
        <f t="shared" si="11"/>
        <v>-43</v>
      </c>
      <c r="I55" s="5" cm="1">
        <f t="array" ref="I55">+_xlfn.IFS(H55&gt;1,(H55-H56),H55&lt;=1,(H55))</f>
        <v>-43</v>
      </c>
      <c r="J55" s="105">
        <f t="shared" si="4"/>
        <v>0</v>
      </c>
      <c r="K55"/>
      <c r="L55" s="1"/>
      <c r="M55" s="1"/>
      <c r="N55"/>
      <c r="O55"/>
      <c r="P55"/>
      <c r="Q55" s="175">
        <f t="shared" si="12"/>
        <v>-43</v>
      </c>
      <c r="R55" s="5" cm="1">
        <f t="array" ref="R55">+_xlfn.IFS(Q55&gt;1,(Q55-Q56),Q55&lt;=1,(Q55))</f>
        <v>-43</v>
      </c>
      <c r="S55" s="105">
        <f t="shared" si="5"/>
        <v>0</v>
      </c>
      <c r="T55" s="86"/>
      <c r="U55" s="77"/>
      <c r="V55" s="427"/>
      <c r="W55" s="175">
        <f t="shared" si="13"/>
        <v>-43</v>
      </c>
      <c r="X55" s="5" cm="1">
        <f t="array" ref="X55">+_xlfn.IFS(W55&gt;1,(W55-W56),W55&lt;=1,(W55))</f>
        <v>-43</v>
      </c>
      <c r="Y55" s="105">
        <f t="shared" si="6"/>
        <v>0</v>
      </c>
      <c r="Z55" s="175"/>
      <c r="AA55" s="105"/>
      <c r="AB55" s="5"/>
      <c r="AC55" s="5"/>
      <c r="AD55" s="5"/>
      <c r="AE55" s="175">
        <f t="shared" si="14"/>
        <v>-43</v>
      </c>
      <c r="AF55" s="5" cm="1">
        <f t="array" ref="AF55">+_xlfn.IFS(AE55&gt;1,(AE55-AE56),AE55&lt;=1,(AE55))</f>
        <v>-43</v>
      </c>
      <c r="AG55" s="105">
        <f t="shared" si="7"/>
        <v>0</v>
      </c>
      <c r="AH55" s="419"/>
    </row>
    <row r="56" spans="1:35" s="116" customFormat="1" x14ac:dyDescent="0.35">
      <c r="A56" s="84">
        <v>45</v>
      </c>
      <c r="B56" s="88">
        <v>44</v>
      </c>
      <c r="C56" s="446"/>
      <c r="D56" s="434">
        <f t="shared" si="8"/>
        <v>0</v>
      </c>
      <c r="E56" s="5">
        <f t="shared" si="9"/>
        <v>0</v>
      </c>
      <c r="F56" s="352">
        <f t="shared" si="2"/>
        <v>0</v>
      </c>
      <c r="G56" s="43">
        <v>45</v>
      </c>
      <c r="H56" s="234">
        <f t="shared" si="11"/>
        <v>-44</v>
      </c>
      <c r="I56" s="5" cm="1">
        <f t="array" ref="I56">+_xlfn.IFS(H56&gt;1,(H56-H57),H56&lt;=1,(H56))</f>
        <v>-44</v>
      </c>
      <c r="J56" s="105">
        <f t="shared" si="4"/>
        <v>0</v>
      </c>
      <c r="K56"/>
      <c r="L56" s="1"/>
      <c r="M56" s="1"/>
      <c r="N56"/>
      <c r="O56"/>
      <c r="P56"/>
      <c r="Q56" s="175">
        <f t="shared" si="12"/>
        <v>-44</v>
      </c>
      <c r="R56" s="5" cm="1">
        <f t="array" ref="R56">+_xlfn.IFS(Q56&gt;1,(Q56-Q57),Q56&lt;=1,(Q56))</f>
        <v>-44</v>
      </c>
      <c r="S56" s="105">
        <f t="shared" si="5"/>
        <v>0</v>
      </c>
      <c r="T56" s="86"/>
      <c r="U56" s="77"/>
      <c r="V56" s="427"/>
      <c r="W56" s="175">
        <f t="shared" si="13"/>
        <v>-44</v>
      </c>
      <c r="X56" s="5" cm="1">
        <f t="array" ref="X56">+_xlfn.IFS(W56&gt;1,(W56-W57),W56&lt;=1,(W56))</f>
        <v>-44</v>
      </c>
      <c r="Y56" s="105">
        <f t="shared" si="6"/>
        <v>0</v>
      </c>
      <c r="Z56" s="175"/>
      <c r="AA56" s="105"/>
      <c r="AB56" s="5"/>
      <c r="AC56" s="5"/>
      <c r="AD56" s="5"/>
      <c r="AE56" s="175">
        <f t="shared" si="14"/>
        <v>-44</v>
      </c>
      <c r="AF56" s="5" cm="1">
        <f t="array" ref="AF56">+_xlfn.IFS(AE56&gt;1,(AE56-AE57),AE56&lt;=1,(AE56))</f>
        <v>-44</v>
      </c>
      <c r="AG56" s="105">
        <f t="shared" si="7"/>
        <v>0</v>
      </c>
      <c r="AH56" s="162"/>
      <c r="AI56" s="162"/>
    </row>
    <row r="57" spans="1:35" s="116" customFormat="1" x14ac:dyDescent="0.35">
      <c r="A57" s="457">
        <v>46</v>
      </c>
      <c r="B57" s="274">
        <v>45</v>
      </c>
      <c r="C57" s="447"/>
      <c r="D57" s="434">
        <f t="shared" si="8"/>
        <v>0</v>
      </c>
      <c r="E57" s="5">
        <f t="shared" si="9"/>
        <v>0</v>
      </c>
      <c r="F57" s="352">
        <f t="shared" si="2"/>
        <v>0</v>
      </c>
      <c r="G57" s="43">
        <v>46</v>
      </c>
      <c r="H57" s="234">
        <f t="shared" si="11"/>
        <v>-45</v>
      </c>
      <c r="I57" s="5" cm="1">
        <f t="array" ref="I57">+_xlfn.IFS(H57&gt;1,(H57-H58),H57&lt;=1,(H57))</f>
        <v>-45</v>
      </c>
      <c r="J57" s="105">
        <f t="shared" si="4"/>
        <v>0</v>
      </c>
      <c r="K57"/>
      <c r="L57" s="1"/>
      <c r="M57" s="1"/>
      <c r="N57"/>
      <c r="O57"/>
      <c r="P57"/>
      <c r="Q57" s="175">
        <f t="shared" si="12"/>
        <v>-45</v>
      </c>
      <c r="R57" s="5" cm="1">
        <f t="array" ref="R57">+_xlfn.IFS(Q57&gt;1,(Q57-Q58),Q57&lt;=1,(Q57))</f>
        <v>-45</v>
      </c>
      <c r="S57" s="105">
        <f t="shared" si="5"/>
        <v>0</v>
      </c>
      <c r="T57" s="86"/>
      <c r="U57" s="77"/>
      <c r="V57" s="426"/>
      <c r="W57" s="175">
        <f t="shared" si="13"/>
        <v>-45</v>
      </c>
      <c r="X57" s="5" cm="1">
        <f t="array" ref="X57">+_xlfn.IFS(W57&gt;1,(W57-W58),W57&lt;=1,(W57))</f>
        <v>-45</v>
      </c>
      <c r="Y57" s="105">
        <f t="shared" si="6"/>
        <v>0</v>
      </c>
      <c r="Z57" s="175"/>
      <c r="AA57" s="105"/>
      <c r="AB57" s="5"/>
      <c r="AC57" s="5"/>
      <c r="AD57" s="5"/>
      <c r="AE57" s="175">
        <f t="shared" si="14"/>
        <v>-45</v>
      </c>
      <c r="AF57" s="5" cm="1">
        <f t="array" ref="AF57">+_xlfn.IFS(AE57&gt;1,(AE57-AE58),AE57&lt;=1,(AE57))</f>
        <v>-45</v>
      </c>
      <c r="AG57" s="105">
        <f t="shared" si="7"/>
        <v>0</v>
      </c>
      <c r="AH57" s="162"/>
      <c r="AI57" s="162"/>
    </row>
    <row r="58" spans="1:35" s="116" customFormat="1" x14ac:dyDescent="0.35">
      <c r="A58" s="84">
        <v>47</v>
      </c>
      <c r="B58" s="275">
        <v>46</v>
      </c>
      <c r="C58" s="445"/>
      <c r="D58" s="434">
        <f t="shared" si="8"/>
        <v>0</v>
      </c>
      <c r="E58" s="5">
        <f t="shared" si="9"/>
        <v>0</v>
      </c>
      <c r="F58" s="352">
        <f t="shared" si="2"/>
        <v>0</v>
      </c>
      <c r="G58" s="43">
        <v>47</v>
      </c>
      <c r="H58" s="234">
        <f t="shared" si="11"/>
        <v>-46</v>
      </c>
      <c r="I58" s="5" cm="1">
        <f t="array" ref="I58">+_xlfn.IFS(H58&gt;1,(H58-H59),H58&lt;=1,(H58))</f>
        <v>-46</v>
      </c>
      <c r="J58" s="105">
        <f t="shared" si="4"/>
        <v>0</v>
      </c>
      <c r="K58"/>
      <c r="L58" s="1"/>
      <c r="M58" s="1"/>
      <c r="N58"/>
      <c r="O58"/>
      <c r="P58"/>
      <c r="Q58" s="175">
        <f t="shared" si="12"/>
        <v>-46</v>
      </c>
      <c r="R58" s="5" cm="1">
        <f t="array" ref="R58">+_xlfn.IFS(Q58&gt;1,(Q58-Q59),Q58&lt;=1,(Q58))</f>
        <v>-46</v>
      </c>
      <c r="S58" s="105">
        <f t="shared" si="5"/>
        <v>0</v>
      </c>
      <c r="T58" s="375"/>
      <c r="U58" s="162"/>
      <c r="V58" s="426"/>
      <c r="W58" s="175">
        <f t="shared" si="13"/>
        <v>-46</v>
      </c>
      <c r="X58" s="5" cm="1">
        <f t="array" ref="X58">+_xlfn.IFS(W58&gt;1,(W58-W59),W58&lt;=1,(W58))</f>
        <v>-46</v>
      </c>
      <c r="Y58" s="105">
        <f t="shared" si="6"/>
        <v>0</v>
      </c>
      <c r="Z58" s="175"/>
      <c r="AA58" s="105"/>
      <c r="AB58" s="5"/>
      <c r="AC58" s="5"/>
      <c r="AD58" s="5"/>
      <c r="AE58" s="175">
        <f t="shared" si="14"/>
        <v>-46</v>
      </c>
      <c r="AF58" s="5" cm="1">
        <f t="array" ref="AF58">+_xlfn.IFS(AE58&gt;1,(AE58-AE59),AE58&lt;=1,(AE58))</f>
        <v>-46</v>
      </c>
      <c r="AG58" s="105">
        <f t="shared" si="7"/>
        <v>0</v>
      </c>
      <c r="AH58" s="162"/>
      <c r="AI58" s="162"/>
    </row>
    <row r="59" spans="1:35" s="116" customFormat="1" x14ac:dyDescent="0.35">
      <c r="A59" s="84">
        <v>48</v>
      </c>
      <c r="B59" s="88">
        <v>47</v>
      </c>
      <c r="C59" s="447"/>
      <c r="D59" s="434">
        <f t="shared" si="8"/>
        <v>0</v>
      </c>
      <c r="E59" s="5">
        <f t="shared" si="9"/>
        <v>0</v>
      </c>
      <c r="F59" s="352">
        <f t="shared" si="2"/>
        <v>0</v>
      </c>
      <c r="G59" s="43">
        <v>48</v>
      </c>
      <c r="H59" s="234">
        <f t="shared" si="11"/>
        <v>-47</v>
      </c>
      <c r="I59" s="5" cm="1">
        <f t="array" ref="I59">+_xlfn.IFS(H59&gt;1,(H59-H60),H59&lt;=1,(H59))</f>
        <v>-47</v>
      </c>
      <c r="J59" s="105">
        <f t="shared" si="4"/>
        <v>0</v>
      </c>
      <c r="K59"/>
      <c r="L59" s="1"/>
      <c r="M59" s="1"/>
      <c r="N59"/>
      <c r="O59"/>
      <c r="P59"/>
      <c r="Q59" s="175">
        <f t="shared" si="12"/>
        <v>-47</v>
      </c>
      <c r="R59" s="5" cm="1">
        <f t="array" ref="R59">+_xlfn.IFS(Q59&gt;1,(Q59-Q60),Q59&lt;=1,(Q59))</f>
        <v>-47</v>
      </c>
      <c r="S59" s="105">
        <f t="shared" si="5"/>
        <v>0</v>
      </c>
      <c r="T59" s="375"/>
      <c r="U59" s="162"/>
      <c r="V59" s="426"/>
      <c r="W59" s="175">
        <f t="shared" si="13"/>
        <v>-47</v>
      </c>
      <c r="X59" s="5" cm="1">
        <f t="array" ref="X59">+_xlfn.IFS(W59&gt;1,(W59-W60),W59&lt;=1,(W59))</f>
        <v>-47</v>
      </c>
      <c r="Y59" s="105">
        <f t="shared" si="6"/>
        <v>0</v>
      </c>
      <c r="Z59" s="175"/>
      <c r="AA59" s="105"/>
      <c r="AB59" s="5"/>
      <c r="AC59" s="5"/>
      <c r="AD59" s="5"/>
      <c r="AE59" s="175">
        <f t="shared" si="14"/>
        <v>-47</v>
      </c>
      <c r="AF59" s="5" cm="1">
        <f t="array" ref="AF59">+_xlfn.IFS(AE59&gt;1,(AE59-AE60),AE59&lt;=1,(AE59))</f>
        <v>-47</v>
      </c>
      <c r="AG59" s="105">
        <f t="shared" si="7"/>
        <v>0</v>
      </c>
      <c r="AH59" s="162"/>
      <c r="AI59" s="162"/>
    </row>
    <row r="60" spans="1:35" s="116" customFormat="1" x14ac:dyDescent="0.35">
      <c r="A60" s="457">
        <v>49</v>
      </c>
      <c r="B60" s="88">
        <v>48</v>
      </c>
      <c r="C60" s="446"/>
      <c r="D60" s="434">
        <f t="shared" si="8"/>
        <v>0</v>
      </c>
      <c r="E60" s="5">
        <f t="shared" si="9"/>
        <v>0</v>
      </c>
      <c r="F60" s="352">
        <f t="shared" si="2"/>
        <v>0</v>
      </c>
      <c r="G60" s="43">
        <v>49</v>
      </c>
      <c r="H60" s="234">
        <f t="shared" si="11"/>
        <v>-48</v>
      </c>
      <c r="I60" s="5" cm="1">
        <f t="array" ref="I60">+_xlfn.IFS(H60&gt;1,(H60-H61),H60&lt;=1,(H60))</f>
        <v>-48</v>
      </c>
      <c r="J60" s="105">
        <f t="shared" si="4"/>
        <v>0</v>
      </c>
      <c r="K60"/>
      <c r="L60" s="1"/>
      <c r="M60" s="1"/>
      <c r="N60"/>
      <c r="O60"/>
      <c r="P60"/>
      <c r="Q60" s="175">
        <f t="shared" si="12"/>
        <v>-48</v>
      </c>
      <c r="R60" s="5" cm="1">
        <f t="array" ref="R60">+_xlfn.IFS(Q60&gt;1,(Q60-Q61),Q60&lt;=1,(Q60))</f>
        <v>-48</v>
      </c>
      <c r="S60" s="105">
        <f t="shared" si="5"/>
        <v>0</v>
      </c>
      <c r="T60" s="375"/>
      <c r="U60" s="162"/>
      <c r="V60" s="427"/>
      <c r="W60" s="175">
        <f t="shared" si="13"/>
        <v>-48</v>
      </c>
      <c r="X60" s="5" cm="1">
        <f t="array" ref="X60">+_xlfn.IFS(W60&gt;1,(W60-W61),W60&lt;=1,(W60))</f>
        <v>-48</v>
      </c>
      <c r="Y60" s="105">
        <f t="shared" si="6"/>
        <v>0</v>
      </c>
      <c r="Z60" s="175"/>
      <c r="AA60" s="105"/>
      <c r="AB60" s="5"/>
      <c r="AC60" s="5"/>
      <c r="AD60" s="5"/>
      <c r="AE60" s="175">
        <f t="shared" si="14"/>
        <v>-48</v>
      </c>
      <c r="AF60" s="5" cm="1">
        <f t="array" ref="AF60">+_xlfn.IFS(AE60&gt;1,(AE60-AE61),AE60&lt;=1,(AE60))</f>
        <v>-48</v>
      </c>
      <c r="AG60" s="105">
        <f t="shared" si="7"/>
        <v>0</v>
      </c>
      <c r="AH60" s="162"/>
      <c r="AI60" s="162"/>
    </row>
    <row r="61" spans="1:35" s="116" customFormat="1" x14ac:dyDescent="0.35">
      <c r="A61" s="84">
        <v>50</v>
      </c>
      <c r="B61" s="88">
        <v>49</v>
      </c>
      <c r="C61" s="445"/>
      <c r="D61" s="434">
        <f t="shared" si="8"/>
        <v>0</v>
      </c>
      <c r="E61" s="5">
        <f t="shared" si="9"/>
        <v>0</v>
      </c>
      <c r="F61" s="352">
        <f t="shared" si="2"/>
        <v>0</v>
      </c>
      <c r="G61" s="43">
        <v>50</v>
      </c>
      <c r="H61" s="234">
        <f t="shared" si="11"/>
        <v>-49</v>
      </c>
      <c r="I61" s="5" cm="1">
        <f t="array" ref="I61">+_xlfn.IFS(H61&gt;1,(H61-H62),H61&lt;=1,(H61))</f>
        <v>-49</v>
      </c>
      <c r="J61" s="105">
        <f t="shared" si="4"/>
        <v>0</v>
      </c>
      <c r="K61"/>
      <c r="L61" s="1"/>
      <c r="M61" s="1"/>
      <c r="N61"/>
      <c r="O61"/>
      <c r="P61"/>
      <c r="Q61" s="175">
        <f t="shared" si="12"/>
        <v>-49</v>
      </c>
      <c r="R61" s="5" cm="1">
        <f t="array" ref="R61">+_xlfn.IFS(Q61&gt;1,(Q61-Q62),Q61&lt;=1,(Q61))</f>
        <v>-49</v>
      </c>
      <c r="S61" s="105">
        <f t="shared" si="5"/>
        <v>0</v>
      </c>
      <c r="T61" s="375"/>
      <c r="U61" s="162"/>
      <c r="V61" s="426"/>
      <c r="W61" s="175">
        <f t="shared" si="13"/>
        <v>-49</v>
      </c>
      <c r="X61" s="5" cm="1">
        <f t="array" ref="X61">+_xlfn.IFS(W61&gt;1,(W61-W62),W61&lt;=1,(W61))</f>
        <v>-49</v>
      </c>
      <c r="Y61" s="105">
        <f t="shared" si="6"/>
        <v>0</v>
      </c>
      <c r="Z61" s="175"/>
      <c r="AA61" s="105"/>
      <c r="AB61" s="5"/>
      <c r="AC61" s="5"/>
      <c r="AD61" s="5"/>
      <c r="AE61" s="175">
        <f t="shared" si="14"/>
        <v>-49</v>
      </c>
      <c r="AF61" s="5" cm="1">
        <f t="array" ref="AF61">+_xlfn.IFS(AE61&gt;1,(AE61-AE62),AE61&lt;=1,(AE61))</f>
        <v>-49</v>
      </c>
      <c r="AG61" s="105">
        <f t="shared" si="7"/>
        <v>0</v>
      </c>
      <c r="AH61" s="162"/>
      <c r="AI61" s="162"/>
    </row>
    <row r="62" spans="1:35" s="82" customFormat="1" ht="21" x14ac:dyDescent="0.5">
      <c r="A62" s="84">
        <v>51</v>
      </c>
      <c r="B62" s="88">
        <v>50</v>
      </c>
      <c r="C62" s="448"/>
      <c r="D62" s="434">
        <f t="shared" si="8"/>
        <v>0</v>
      </c>
      <c r="E62" s="5">
        <f t="shared" si="9"/>
        <v>0</v>
      </c>
      <c r="F62" s="352">
        <f t="shared" si="2"/>
        <v>0</v>
      </c>
      <c r="G62" s="43">
        <v>51</v>
      </c>
      <c r="H62" s="234">
        <f t="shared" si="11"/>
        <v>-50</v>
      </c>
      <c r="I62" s="5" cm="1">
        <f t="array" ref="I62">+_xlfn.IFS(H62&gt;1,(H62-H63),H62&lt;=1,(H62))</f>
        <v>-50</v>
      </c>
      <c r="J62" s="105">
        <f t="shared" si="4"/>
        <v>0</v>
      </c>
      <c r="K62"/>
      <c r="L62" s="1"/>
      <c r="M62" s="1"/>
      <c r="N62"/>
      <c r="O62"/>
      <c r="P62"/>
      <c r="Q62" s="175">
        <f t="shared" si="12"/>
        <v>-50</v>
      </c>
      <c r="R62" s="5" cm="1">
        <f t="array" ref="R62">+_xlfn.IFS(Q62&gt;1,(Q62-Q63),Q62&lt;=1,(Q62))</f>
        <v>-50</v>
      </c>
      <c r="S62" s="105">
        <f t="shared" si="5"/>
        <v>0</v>
      </c>
      <c r="T62" s="127"/>
      <c r="V62" s="126"/>
      <c r="W62" s="175">
        <f t="shared" si="13"/>
        <v>-50</v>
      </c>
      <c r="X62" s="5" cm="1">
        <f t="array" ref="X62">+_xlfn.IFS(W62&gt;1,(W62-W63),W62&lt;=1,(W62))</f>
        <v>-50</v>
      </c>
      <c r="Y62" s="105">
        <f t="shared" si="6"/>
        <v>0</v>
      </c>
      <c r="Z62" s="175"/>
      <c r="AA62" s="105"/>
      <c r="AB62" s="5"/>
      <c r="AC62" s="5"/>
      <c r="AD62" s="5"/>
      <c r="AE62" s="175">
        <f t="shared" si="14"/>
        <v>-50</v>
      </c>
      <c r="AF62" s="5" cm="1">
        <f t="array" ref="AF62">+_xlfn.IFS(AE62&gt;1,(AE62-AE63),AE62&lt;=1,(AE62))</f>
        <v>-50</v>
      </c>
      <c r="AG62" s="105">
        <f t="shared" si="7"/>
        <v>0</v>
      </c>
    </row>
    <row r="63" spans="1:35" x14ac:dyDescent="0.35">
      <c r="A63" s="457">
        <v>52</v>
      </c>
      <c r="B63" s="274">
        <v>51</v>
      </c>
      <c r="C63" s="438"/>
      <c r="D63" s="434">
        <f t="shared" si="8"/>
        <v>0</v>
      </c>
      <c r="E63" s="5">
        <f t="shared" si="9"/>
        <v>0</v>
      </c>
      <c r="F63" s="352">
        <f t="shared" si="2"/>
        <v>0</v>
      </c>
      <c r="G63" s="43">
        <v>52</v>
      </c>
      <c r="H63" s="234">
        <f t="shared" si="11"/>
        <v>-51</v>
      </c>
      <c r="I63" s="5" cm="1">
        <f t="array" ref="I63">+_xlfn.IFS(H63&gt;1,(H63-H64),H63&lt;=1,(H63))</f>
        <v>-51</v>
      </c>
      <c r="J63" s="105">
        <f t="shared" si="4"/>
        <v>0</v>
      </c>
      <c r="L63" s="1"/>
      <c r="M63" s="1"/>
      <c r="Q63" s="175">
        <f t="shared" si="12"/>
        <v>-51</v>
      </c>
      <c r="R63" s="5" cm="1">
        <f t="array" ref="R63">+_xlfn.IFS(Q63&gt;1,(Q63-Q64),Q63&lt;=1,(Q63))</f>
        <v>-51</v>
      </c>
      <c r="S63" s="105">
        <f t="shared" si="5"/>
        <v>0</v>
      </c>
      <c r="W63" s="175">
        <f t="shared" si="13"/>
        <v>-51</v>
      </c>
      <c r="X63" s="5" cm="1">
        <f t="array" ref="X63">+_xlfn.IFS(W63&gt;1,(W63-W64),W63&lt;=1,(W63))</f>
        <v>-51</v>
      </c>
      <c r="Y63" s="105">
        <f t="shared" si="6"/>
        <v>0</v>
      </c>
      <c r="Z63" s="175"/>
      <c r="AA63" s="105"/>
      <c r="AB63" s="5"/>
      <c r="AC63" s="5"/>
      <c r="AD63" s="5"/>
      <c r="AE63" s="175">
        <f t="shared" si="14"/>
        <v>-51</v>
      </c>
      <c r="AF63" s="5" cm="1">
        <f t="array" ref="AF63">+_xlfn.IFS(AE63&gt;1,(AE63-AE64),AE63&lt;=1,(AE63))</f>
        <v>-51</v>
      </c>
      <c r="AG63" s="105">
        <f t="shared" si="7"/>
        <v>0</v>
      </c>
    </row>
    <row r="64" spans="1:35" x14ac:dyDescent="0.35">
      <c r="A64" s="84">
        <v>53</v>
      </c>
      <c r="B64" s="275">
        <v>52</v>
      </c>
      <c r="C64" s="438"/>
      <c r="D64" s="434">
        <f t="shared" si="8"/>
        <v>0</v>
      </c>
      <c r="E64" s="5">
        <f t="shared" si="9"/>
        <v>0</v>
      </c>
      <c r="F64" s="352">
        <f t="shared" si="2"/>
        <v>0</v>
      </c>
      <c r="G64" s="43">
        <v>53</v>
      </c>
      <c r="H64" s="234">
        <f t="shared" si="11"/>
        <v>-52</v>
      </c>
      <c r="I64" s="5" cm="1">
        <f t="array" ref="I64">+_xlfn.IFS(H64&gt;1,(H64-H65),H64&lt;=1,(H64))</f>
        <v>-52</v>
      </c>
      <c r="J64" s="105">
        <f t="shared" si="4"/>
        <v>0</v>
      </c>
      <c r="L64" s="1"/>
      <c r="M64" s="1"/>
      <c r="Q64" s="175">
        <f t="shared" si="12"/>
        <v>-52</v>
      </c>
      <c r="R64" s="5" cm="1">
        <f t="array" ref="R64">+_xlfn.IFS(Q64&gt;1,(Q64-Q65),Q64&lt;=1,(Q64))</f>
        <v>-52</v>
      </c>
      <c r="S64" s="105">
        <f t="shared" si="5"/>
        <v>0</v>
      </c>
      <c r="W64" s="175">
        <f t="shared" si="13"/>
        <v>-52</v>
      </c>
      <c r="X64" s="5" cm="1">
        <f t="array" ref="X64">+_xlfn.IFS(W64&gt;1,(W64-W65),W64&lt;=1,(W64))</f>
        <v>-52</v>
      </c>
      <c r="Y64" s="105">
        <f t="shared" si="6"/>
        <v>0</v>
      </c>
      <c r="Z64" s="175"/>
      <c r="AA64" s="105"/>
      <c r="AB64" s="5"/>
      <c r="AC64" s="5"/>
      <c r="AD64" s="5"/>
      <c r="AE64" s="175">
        <f t="shared" si="14"/>
        <v>-52</v>
      </c>
      <c r="AF64" s="5" cm="1">
        <f t="array" ref="AF64">+_xlfn.IFS(AE64&gt;1,(AE64-AE65),AE64&lt;=1,(AE64))</f>
        <v>-52</v>
      </c>
      <c r="AG64" s="105">
        <f t="shared" si="7"/>
        <v>0</v>
      </c>
    </row>
    <row r="65" spans="1:33" x14ac:dyDescent="0.35">
      <c r="A65" s="84">
        <v>54</v>
      </c>
      <c r="B65" s="88">
        <v>53</v>
      </c>
      <c r="C65" s="438"/>
      <c r="D65" s="434">
        <f t="shared" si="8"/>
        <v>0</v>
      </c>
      <c r="E65" s="5">
        <f t="shared" si="9"/>
        <v>0</v>
      </c>
      <c r="F65" s="352">
        <f t="shared" si="2"/>
        <v>0</v>
      </c>
      <c r="G65" s="43">
        <v>54</v>
      </c>
      <c r="H65" s="234">
        <f t="shared" si="11"/>
        <v>-53</v>
      </c>
      <c r="I65" s="5" cm="1">
        <f t="array" ref="I65">+_xlfn.IFS(H65&gt;1,(H65-H66),H65&lt;=1,(H65))</f>
        <v>-53</v>
      </c>
      <c r="J65" s="105">
        <f t="shared" si="4"/>
        <v>0</v>
      </c>
      <c r="L65" s="1"/>
      <c r="M65" s="1"/>
      <c r="Q65" s="175">
        <f t="shared" si="12"/>
        <v>-53</v>
      </c>
      <c r="R65" s="5" cm="1">
        <f t="array" ref="R65">+_xlfn.IFS(Q65&gt;1,(Q65-Q66),Q65&lt;=1,(Q65))</f>
        <v>-53</v>
      </c>
      <c r="S65" s="105">
        <f t="shared" si="5"/>
        <v>0</v>
      </c>
      <c r="W65" s="175">
        <f t="shared" si="13"/>
        <v>-53</v>
      </c>
      <c r="X65" s="5" cm="1">
        <f t="array" ref="X65">+_xlfn.IFS(W65&gt;1,(W65-W66),W65&lt;=1,(W65))</f>
        <v>-53</v>
      </c>
      <c r="Y65" s="105">
        <f t="shared" si="6"/>
        <v>0</v>
      </c>
      <c r="Z65" s="175"/>
      <c r="AA65" s="105"/>
      <c r="AB65" s="5"/>
      <c r="AC65" s="5"/>
      <c r="AD65" s="5"/>
      <c r="AE65" s="175">
        <f t="shared" si="14"/>
        <v>-53</v>
      </c>
      <c r="AF65" s="5" cm="1">
        <f t="array" ref="AF65">+_xlfn.IFS(AE65&gt;1,(AE65-AE66),AE65&lt;=1,(AE65))</f>
        <v>-53</v>
      </c>
      <c r="AG65" s="105">
        <f t="shared" si="7"/>
        <v>0</v>
      </c>
    </row>
    <row r="66" spans="1:33" x14ac:dyDescent="0.35">
      <c r="A66" s="457">
        <v>55</v>
      </c>
      <c r="B66" s="88">
        <v>54</v>
      </c>
      <c r="C66" s="438"/>
      <c r="D66" s="434">
        <f t="shared" si="8"/>
        <v>0</v>
      </c>
      <c r="E66" s="5">
        <f t="shared" si="9"/>
        <v>0</v>
      </c>
      <c r="F66" s="352">
        <f t="shared" si="2"/>
        <v>0</v>
      </c>
      <c r="G66" s="43">
        <v>55</v>
      </c>
      <c r="H66" s="234">
        <f t="shared" si="11"/>
        <v>-54</v>
      </c>
      <c r="I66" s="5" cm="1">
        <f t="array" ref="I66">+_xlfn.IFS(H66&gt;1,(H66-H67),H66&lt;=1,(H66))</f>
        <v>-54</v>
      </c>
      <c r="J66" s="105">
        <f t="shared" si="4"/>
        <v>0</v>
      </c>
      <c r="L66" s="1"/>
      <c r="M66" s="1"/>
      <c r="Q66" s="175">
        <f t="shared" si="12"/>
        <v>-54</v>
      </c>
      <c r="R66" s="5" cm="1">
        <f t="array" ref="R66">+_xlfn.IFS(Q66&gt;1,(Q66-Q67),Q66&lt;=1,(Q66))</f>
        <v>-54</v>
      </c>
      <c r="S66" s="105">
        <f t="shared" si="5"/>
        <v>0</v>
      </c>
      <c r="W66" s="175">
        <f t="shared" si="13"/>
        <v>-54</v>
      </c>
      <c r="X66" s="5" cm="1">
        <f t="array" ref="X66">+_xlfn.IFS(W66&gt;1,(W66-W67),W66&lt;=1,(W66))</f>
        <v>-54</v>
      </c>
      <c r="Y66" s="105">
        <f t="shared" si="6"/>
        <v>0</v>
      </c>
      <c r="Z66" s="175"/>
      <c r="AA66" s="105"/>
      <c r="AB66" s="5"/>
      <c r="AC66" s="5"/>
      <c r="AD66" s="5"/>
      <c r="AE66" s="175">
        <f t="shared" si="14"/>
        <v>-54</v>
      </c>
      <c r="AF66" s="5" cm="1">
        <f t="array" ref="AF66">+_xlfn.IFS(AE66&gt;1,(AE66-AE67),AE66&lt;=1,(AE66))</f>
        <v>-54</v>
      </c>
      <c r="AG66" s="105">
        <f t="shared" si="7"/>
        <v>0</v>
      </c>
    </row>
    <row r="67" spans="1:33" x14ac:dyDescent="0.35">
      <c r="A67" s="84">
        <v>56</v>
      </c>
      <c r="B67" s="88">
        <v>55</v>
      </c>
      <c r="C67" s="438"/>
      <c r="D67" s="434">
        <f t="shared" si="8"/>
        <v>0</v>
      </c>
      <c r="E67" s="5">
        <f t="shared" si="9"/>
        <v>0</v>
      </c>
      <c r="F67" s="352">
        <f t="shared" si="2"/>
        <v>0</v>
      </c>
      <c r="G67" s="43">
        <v>56</v>
      </c>
      <c r="H67" s="234">
        <f t="shared" si="11"/>
        <v>-55</v>
      </c>
      <c r="I67" s="5" cm="1">
        <f t="array" ref="I67">+_xlfn.IFS(H67&gt;1,(H67-H68),H67&lt;=1,(H67))</f>
        <v>-55</v>
      </c>
      <c r="J67" s="105">
        <f t="shared" si="4"/>
        <v>0</v>
      </c>
      <c r="L67" s="1"/>
      <c r="M67" s="1"/>
      <c r="Q67" s="175">
        <f t="shared" si="12"/>
        <v>-55</v>
      </c>
      <c r="R67" s="5" cm="1">
        <f t="array" ref="R67">+_xlfn.IFS(Q67&gt;1,(Q67-Q68),Q67&lt;=1,(Q67))</f>
        <v>-55</v>
      </c>
      <c r="S67" s="105">
        <f t="shared" si="5"/>
        <v>0</v>
      </c>
      <c r="W67" s="175">
        <f t="shared" si="13"/>
        <v>-55</v>
      </c>
      <c r="X67" s="5" cm="1">
        <f t="array" ref="X67">+_xlfn.IFS(W67&gt;1,(W67-W68),W67&lt;=1,(W67))</f>
        <v>-55</v>
      </c>
      <c r="Y67" s="105">
        <f t="shared" si="6"/>
        <v>0</v>
      </c>
      <c r="Z67" s="175"/>
      <c r="AA67" s="105"/>
      <c r="AB67" s="5"/>
      <c r="AC67" s="5"/>
      <c r="AD67" s="5"/>
      <c r="AE67" s="175">
        <f t="shared" si="14"/>
        <v>-55</v>
      </c>
      <c r="AF67" s="5" cm="1">
        <f t="array" ref="AF67">+_xlfn.IFS(AE67&gt;1,(AE67-AE68),AE67&lt;=1,(AE67))</f>
        <v>-55</v>
      </c>
      <c r="AG67" s="105">
        <f t="shared" si="7"/>
        <v>0</v>
      </c>
    </row>
    <row r="68" spans="1:33" x14ac:dyDescent="0.35">
      <c r="A68" s="84">
        <v>57</v>
      </c>
      <c r="B68" s="88">
        <v>56</v>
      </c>
      <c r="C68" s="438"/>
      <c r="D68" s="434">
        <f t="shared" si="8"/>
        <v>0</v>
      </c>
      <c r="E68" s="5">
        <f t="shared" si="9"/>
        <v>0</v>
      </c>
      <c r="F68" s="352">
        <f t="shared" si="2"/>
        <v>0</v>
      </c>
      <c r="G68" s="43">
        <v>57</v>
      </c>
      <c r="H68" s="234">
        <f t="shared" si="11"/>
        <v>-56</v>
      </c>
      <c r="I68" s="5" cm="1">
        <f t="array" ref="I68">+_xlfn.IFS(H68&gt;1,(H68-H69),H68&lt;=1,(H68))</f>
        <v>-56</v>
      </c>
      <c r="J68" s="105">
        <f t="shared" si="4"/>
        <v>0</v>
      </c>
      <c r="L68" s="1"/>
      <c r="M68" s="1"/>
      <c r="Q68" s="175">
        <f t="shared" si="12"/>
        <v>-56</v>
      </c>
      <c r="R68" s="5" cm="1">
        <f t="array" ref="R68">+_xlfn.IFS(Q68&gt;1,(Q68-Q69),Q68&lt;=1,(Q68))</f>
        <v>-56</v>
      </c>
      <c r="S68" s="105">
        <f t="shared" si="5"/>
        <v>0</v>
      </c>
      <c r="W68" s="175">
        <f t="shared" si="13"/>
        <v>-56</v>
      </c>
      <c r="X68" s="5" cm="1">
        <f t="array" ref="X68">+_xlfn.IFS(W68&gt;1,(W68-W69),W68&lt;=1,(W68))</f>
        <v>-56</v>
      </c>
      <c r="Y68" s="105">
        <f t="shared" si="6"/>
        <v>0</v>
      </c>
      <c r="Z68" s="175"/>
      <c r="AA68" s="105"/>
      <c r="AB68" s="5"/>
      <c r="AC68" s="5"/>
      <c r="AD68" s="5"/>
      <c r="AE68" s="175">
        <f t="shared" si="14"/>
        <v>-56</v>
      </c>
      <c r="AF68" s="5" cm="1">
        <f t="array" ref="AF68">+_xlfn.IFS(AE68&gt;1,(AE68-AE69),AE68&lt;=1,(AE68))</f>
        <v>-56</v>
      </c>
      <c r="AG68" s="105">
        <f t="shared" si="7"/>
        <v>0</v>
      </c>
    </row>
    <row r="69" spans="1:33" x14ac:dyDescent="0.35">
      <c r="A69" s="457">
        <v>58</v>
      </c>
      <c r="B69" s="274">
        <v>57</v>
      </c>
      <c r="C69" s="438"/>
      <c r="D69" s="434">
        <f t="shared" si="8"/>
        <v>0</v>
      </c>
      <c r="E69" s="5">
        <f t="shared" si="9"/>
        <v>0</v>
      </c>
      <c r="F69" s="352">
        <f t="shared" si="2"/>
        <v>0</v>
      </c>
      <c r="G69" s="43">
        <v>58</v>
      </c>
      <c r="H69" s="234">
        <f t="shared" si="11"/>
        <v>-57</v>
      </c>
      <c r="I69" s="5" cm="1">
        <f t="array" ref="I69">+_xlfn.IFS(H69&gt;1,(H69-H70),H69&lt;=1,(H69))</f>
        <v>-57</v>
      </c>
      <c r="J69" s="105">
        <f t="shared" si="4"/>
        <v>0</v>
      </c>
      <c r="L69" s="1"/>
      <c r="M69" s="1"/>
      <c r="Q69" s="175">
        <f t="shared" si="12"/>
        <v>-57</v>
      </c>
      <c r="R69" s="5" cm="1">
        <f t="array" ref="R69">+_xlfn.IFS(Q69&gt;1,(Q69-Q70),Q69&lt;=1,(Q69))</f>
        <v>-57</v>
      </c>
      <c r="S69" s="105">
        <f t="shared" si="5"/>
        <v>0</v>
      </c>
      <c r="W69" s="175">
        <f t="shared" si="13"/>
        <v>-57</v>
      </c>
      <c r="X69" s="5" cm="1">
        <f t="array" ref="X69">+_xlfn.IFS(W69&gt;1,(W69-W70),W69&lt;=1,(W69))</f>
        <v>-57</v>
      </c>
      <c r="Y69" s="105">
        <f t="shared" si="6"/>
        <v>0</v>
      </c>
      <c r="Z69" s="175"/>
      <c r="AA69" s="105"/>
      <c r="AB69" s="5"/>
      <c r="AC69" s="5"/>
      <c r="AD69" s="5"/>
      <c r="AE69" s="175">
        <f t="shared" si="14"/>
        <v>-57</v>
      </c>
      <c r="AF69" s="5" cm="1">
        <f t="array" ref="AF69">+_xlfn.IFS(AE69&gt;1,(AE69-AE70),AE69&lt;=1,(AE69))</f>
        <v>-57</v>
      </c>
      <c r="AG69" s="105">
        <f t="shared" si="7"/>
        <v>0</v>
      </c>
    </row>
    <row r="70" spans="1:33" x14ac:dyDescent="0.35">
      <c r="A70" s="84">
        <v>59</v>
      </c>
      <c r="B70" s="275">
        <v>58</v>
      </c>
      <c r="C70" s="438"/>
      <c r="D70" s="434">
        <f t="shared" si="8"/>
        <v>0</v>
      </c>
      <c r="E70" s="5">
        <f t="shared" si="9"/>
        <v>0</v>
      </c>
      <c r="F70" s="352">
        <f t="shared" si="2"/>
        <v>0</v>
      </c>
      <c r="G70" s="43">
        <v>59</v>
      </c>
      <c r="H70" s="234">
        <f t="shared" si="11"/>
        <v>-58</v>
      </c>
      <c r="I70" s="5" cm="1">
        <f t="array" ref="I70">+_xlfn.IFS(H70&gt;1,(H70-H71),H70&lt;=1,(H70))</f>
        <v>-58</v>
      </c>
      <c r="J70" s="105">
        <f t="shared" si="4"/>
        <v>0</v>
      </c>
      <c r="L70" s="1"/>
      <c r="M70" s="1"/>
      <c r="Q70" s="175">
        <f t="shared" si="12"/>
        <v>-58</v>
      </c>
      <c r="R70" s="5" cm="1">
        <f t="array" ref="R70">+_xlfn.IFS(Q70&gt;1,(Q70-Q71),Q70&lt;=1,(Q70))</f>
        <v>-58</v>
      </c>
      <c r="S70" s="105">
        <f t="shared" si="5"/>
        <v>0</v>
      </c>
      <c r="W70" s="175">
        <f t="shared" si="13"/>
        <v>-58</v>
      </c>
      <c r="X70" s="5" cm="1">
        <f t="array" ref="X70">+_xlfn.IFS(W70&gt;1,(W70-W71),W70&lt;=1,(W70))</f>
        <v>-58</v>
      </c>
      <c r="Y70" s="105">
        <f t="shared" si="6"/>
        <v>0</v>
      </c>
      <c r="Z70" s="175"/>
      <c r="AA70" s="105"/>
      <c r="AB70" s="5"/>
      <c r="AC70" s="5"/>
      <c r="AD70" s="5"/>
      <c r="AE70" s="175">
        <f t="shared" si="14"/>
        <v>-58</v>
      </c>
      <c r="AF70" s="5" cm="1">
        <f t="array" ref="AF70">+_xlfn.IFS(AE70&gt;1,(AE70-AE71),AE70&lt;=1,(AE70))</f>
        <v>-58</v>
      </c>
      <c r="AG70" s="105">
        <f t="shared" si="7"/>
        <v>0</v>
      </c>
    </row>
    <row r="71" spans="1:33" x14ac:dyDescent="0.35">
      <c r="A71" s="84">
        <v>60</v>
      </c>
      <c r="B71" s="88">
        <v>59</v>
      </c>
      <c r="C71" s="438"/>
      <c r="D71" s="434">
        <f t="shared" si="8"/>
        <v>0</v>
      </c>
      <c r="E71" s="5">
        <f t="shared" si="9"/>
        <v>0</v>
      </c>
      <c r="F71" s="352">
        <f t="shared" si="2"/>
        <v>0</v>
      </c>
      <c r="G71" s="43">
        <v>60</v>
      </c>
      <c r="H71" s="234">
        <f t="shared" si="11"/>
        <v>-59</v>
      </c>
      <c r="I71" s="5" cm="1">
        <f t="array" ref="I71">+_xlfn.IFS(H71&gt;1,(H71-H72),H71&lt;=1,(H71))</f>
        <v>-59</v>
      </c>
      <c r="J71" s="105">
        <f t="shared" si="4"/>
        <v>0</v>
      </c>
      <c r="L71" s="1"/>
      <c r="M71" s="1"/>
      <c r="Q71" s="175">
        <f t="shared" si="12"/>
        <v>-59</v>
      </c>
      <c r="R71" s="5" cm="1">
        <f t="array" ref="R71">+_xlfn.IFS(Q71&gt;1,(Q71-Q72),Q71&lt;=1,(Q71))</f>
        <v>-59</v>
      </c>
      <c r="S71" s="105">
        <f t="shared" si="5"/>
        <v>0</v>
      </c>
      <c r="W71" s="175">
        <f t="shared" si="13"/>
        <v>-59</v>
      </c>
      <c r="X71" s="5" cm="1">
        <f t="array" ref="X71">+_xlfn.IFS(W71&gt;1,(W71-W72),W71&lt;=1,(W71))</f>
        <v>-59</v>
      </c>
      <c r="Y71" s="105">
        <f t="shared" si="6"/>
        <v>0</v>
      </c>
      <c r="Z71" s="175"/>
      <c r="AA71" s="105"/>
      <c r="AB71" s="5"/>
      <c r="AC71" s="5"/>
      <c r="AD71" s="5"/>
      <c r="AE71" s="175">
        <f t="shared" si="14"/>
        <v>-59</v>
      </c>
      <c r="AF71" s="5" cm="1">
        <f t="array" ref="AF71">+_xlfn.IFS(AE71&gt;1,(AE71-AE72),AE71&lt;=1,(AE71))</f>
        <v>-59</v>
      </c>
      <c r="AG71" s="105">
        <f t="shared" si="7"/>
        <v>0</v>
      </c>
    </row>
    <row r="72" spans="1:33" x14ac:dyDescent="0.35">
      <c r="A72" s="457">
        <v>61</v>
      </c>
      <c r="B72" s="88">
        <v>60</v>
      </c>
      <c r="C72" s="438"/>
      <c r="D72" s="434">
        <f t="shared" si="8"/>
        <v>0</v>
      </c>
      <c r="E72" s="5">
        <f t="shared" si="9"/>
        <v>0</v>
      </c>
      <c r="F72" s="352">
        <f t="shared" si="2"/>
        <v>0</v>
      </c>
      <c r="G72" s="43">
        <v>61</v>
      </c>
      <c r="H72" s="234">
        <f t="shared" si="11"/>
        <v>-60</v>
      </c>
      <c r="I72" s="5" cm="1">
        <f t="array" ref="I72">+_xlfn.IFS(H72&gt;1,(H72-H73),H72&lt;=1,(H72))</f>
        <v>-60</v>
      </c>
      <c r="J72" s="105">
        <f t="shared" si="4"/>
        <v>0</v>
      </c>
      <c r="L72" s="1"/>
      <c r="M72" s="1"/>
      <c r="Q72" s="175">
        <f t="shared" si="12"/>
        <v>-60</v>
      </c>
      <c r="R72" s="5" cm="1">
        <f t="array" ref="R72">+_xlfn.IFS(Q72&gt;1,(Q72-Q73),Q72&lt;=1,(Q72))</f>
        <v>-60</v>
      </c>
      <c r="S72" s="105">
        <f t="shared" si="5"/>
        <v>0</v>
      </c>
      <c r="W72" s="175">
        <f t="shared" si="13"/>
        <v>-60</v>
      </c>
      <c r="X72" s="5" cm="1">
        <f t="array" ref="X72">+_xlfn.IFS(W72&gt;1,(W72-W73),W72&lt;=1,(W72))</f>
        <v>-60</v>
      </c>
      <c r="Y72" s="105">
        <f t="shared" si="6"/>
        <v>0</v>
      </c>
      <c r="Z72" s="175"/>
      <c r="AA72" s="105"/>
      <c r="AB72" s="5"/>
      <c r="AC72" s="5"/>
      <c r="AD72" s="5"/>
      <c r="AE72" s="175">
        <f t="shared" si="14"/>
        <v>-60</v>
      </c>
      <c r="AF72" s="5" cm="1">
        <f t="array" ref="AF72">+_xlfn.IFS(AE72&gt;1,(AE72-AE73),AE72&lt;=1,(AE72))</f>
        <v>-60</v>
      </c>
      <c r="AG72" s="105">
        <f t="shared" si="7"/>
        <v>0</v>
      </c>
    </row>
    <row r="73" spans="1:33" x14ac:dyDescent="0.35">
      <c r="A73" s="84">
        <v>62</v>
      </c>
      <c r="B73" s="88">
        <v>61</v>
      </c>
      <c r="C73" s="438"/>
      <c r="D73" s="434">
        <f t="shared" si="8"/>
        <v>0</v>
      </c>
      <c r="E73" s="5">
        <f t="shared" si="9"/>
        <v>0</v>
      </c>
      <c r="F73" s="352">
        <f t="shared" si="2"/>
        <v>0</v>
      </c>
      <c r="G73" s="43">
        <v>62</v>
      </c>
      <c r="H73" s="234">
        <f t="shared" si="11"/>
        <v>-61</v>
      </c>
      <c r="I73" s="5" cm="1">
        <f t="array" ref="I73">+_xlfn.IFS(H73&gt;1,(H73-H74),H73&lt;=1,(H73))</f>
        <v>-61</v>
      </c>
      <c r="J73" s="105">
        <f t="shared" si="4"/>
        <v>0</v>
      </c>
      <c r="L73" s="1"/>
      <c r="M73" s="1"/>
      <c r="Q73" s="175">
        <f t="shared" si="12"/>
        <v>-61</v>
      </c>
      <c r="R73" s="5" cm="1">
        <f t="array" ref="R73">+_xlfn.IFS(Q73&gt;1,(Q73-Q74),Q73&lt;=1,(Q73))</f>
        <v>-61</v>
      </c>
      <c r="S73" s="105">
        <f t="shared" si="5"/>
        <v>0</v>
      </c>
      <c r="W73" s="175">
        <f t="shared" si="13"/>
        <v>-61</v>
      </c>
      <c r="X73" s="5" cm="1">
        <f t="array" ref="X73">+_xlfn.IFS(W73&gt;1,(W73-W74),W73&lt;=1,(W73))</f>
        <v>-61</v>
      </c>
      <c r="Y73" s="105">
        <f t="shared" si="6"/>
        <v>0</v>
      </c>
      <c r="Z73" s="175"/>
      <c r="AA73" s="105"/>
      <c r="AB73" s="5"/>
      <c r="AC73" s="5"/>
      <c r="AD73" s="5"/>
      <c r="AE73" s="175">
        <f t="shared" si="14"/>
        <v>-61</v>
      </c>
      <c r="AF73" s="5" cm="1">
        <f t="array" ref="AF73">+_xlfn.IFS(AE73&gt;1,(AE73-AE74),AE73&lt;=1,(AE73))</f>
        <v>-61</v>
      </c>
      <c r="AG73" s="105">
        <f t="shared" si="7"/>
        <v>0</v>
      </c>
    </row>
    <row r="74" spans="1:33" x14ac:dyDescent="0.35">
      <c r="A74" s="84">
        <v>63</v>
      </c>
      <c r="B74" s="88">
        <v>62</v>
      </c>
      <c r="C74" s="438"/>
      <c r="D74" s="434">
        <f t="shared" si="8"/>
        <v>0</v>
      </c>
      <c r="E74" s="5">
        <f t="shared" si="9"/>
        <v>0</v>
      </c>
      <c r="F74" s="352">
        <f t="shared" si="2"/>
        <v>0</v>
      </c>
      <c r="G74" s="43">
        <v>63</v>
      </c>
      <c r="H74" s="234">
        <f t="shared" si="11"/>
        <v>-62</v>
      </c>
      <c r="I74" s="5" cm="1">
        <f t="array" ref="I74">+_xlfn.IFS(H74&gt;1,(H74-H75),H74&lt;=1,(H74))</f>
        <v>-62</v>
      </c>
      <c r="J74" s="105">
        <f t="shared" si="4"/>
        <v>0</v>
      </c>
      <c r="L74" s="1"/>
      <c r="M74" s="1"/>
      <c r="Q74" s="175">
        <f t="shared" si="12"/>
        <v>-62</v>
      </c>
      <c r="R74" s="5" cm="1">
        <f t="array" ref="R74">+_xlfn.IFS(Q74&gt;1,(Q74-Q75),Q74&lt;=1,(Q74))</f>
        <v>-62</v>
      </c>
      <c r="S74" s="105">
        <f t="shared" si="5"/>
        <v>0</v>
      </c>
      <c r="W74" s="175">
        <f t="shared" si="13"/>
        <v>-62</v>
      </c>
      <c r="X74" s="5" cm="1">
        <f t="array" ref="X74">+_xlfn.IFS(W74&gt;1,(W74-W75),W74&lt;=1,(W74))</f>
        <v>-62</v>
      </c>
      <c r="Y74" s="105">
        <f t="shared" si="6"/>
        <v>0</v>
      </c>
      <c r="Z74" s="175"/>
      <c r="AA74" s="105"/>
      <c r="AB74" s="5"/>
      <c r="AC74" s="5"/>
      <c r="AD74" s="5"/>
      <c r="AE74" s="175">
        <f t="shared" si="14"/>
        <v>-62</v>
      </c>
      <c r="AF74" s="5" cm="1">
        <f t="array" ref="AF74">+_xlfn.IFS(AE74&gt;1,(AE74-AE75),AE74&lt;=1,(AE74))</f>
        <v>-62</v>
      </c>
      <c r="AG74" s="105">
        <f t="shared" si="7"/>
        <v>0</v>
      </c>
    </row>
    <row r="75" spans="1:33" x14ac:dyDescent="0.35">
      <c r="A75" s="457">
        <v>64</v>
      </c>
      <c r="B75" s="274">
        <v>63</v>
      </c>
      <c r="C75" s="438"/>
      <c r="D75" s="434">
        <f t="shared" si="8"/>
        <v>0</v>
      </c>
      <c r="E75" s="5">
        <f t="shared" si="9"/>
        <v>0</v>
      </c>
      <c r="F75" s="352">
        <f t="shared" si="2"/>
        <v>0</v>
      </c>
      <c r="G75" s="43">
        <v>64</v>
      </c>
      <c r="H75" s="234">
        <f t="shared" si="11"/>
        <v>-63</v>
      </c>
      <c r="I75" s="5" cm="1">
        <f t="array" ref="I75">+_xlfn.IFS(H75&gt;1,(H75-H76),H75&lt;=1,(H75))</f>
        <v>-63</v>
      </c>
      <c r="J75" s="105">
        <f t="shared" si="4"/>
        <v>0</v>
      </c>
      <c r="L75" s="1"/>
      <c r="M75" s="1"/>
      <c r="Q75" s="175">
        <f t="shared" si="12"/>
        <v>-63</v>
      </c>
      <c r="R75" s="5" cm="1">
        <f t="array" ref="R75">+_xlfn.IFS(Q75&gt;1,(Q75-Q76),Q75&lt;=1,(Q75))</f>
        <v>-63</v>
      </c>
      <c r="S75" s="105">
        <f t="shared" si="5"/>
        <v>0</v>
      </c>
      <c r="W75" s="175">
        <f t="shared" si="13"/>
        <v>-63</v>
      </c>
      <c r="X75" s="5" cm="1">
        <f t="array" ref="X75">+_xlfn.IFS(W75&gt;1,(W75-W76),W75&lt;=1,(W75))</f>
        <v>-63</v>
      </c>
      <c r="Y75" s="105">
        <f t="shared" si="6"/>
        <v>0</v>
      </c>
      <c r="Z75" s="175"/>
      <c r="AA75" s="105"/>
      <c r="AB75" s="5"/>
      <c r="AC75" s="5"/>
      <c r="AD75" s="5"/>
      <c r="AE75" s="175">
        <f t="shared" si="14"/>
        <v>-63</v>
      </c>
      <c r="AF75" s="5" cm="1">
        <f t="array" ref="AF75">+_xlfn.IFS(AE75&gt;1,(AE75-AE76),AE75&lt;=1,(AE75))</f>
        <v>-63</v>
      </c>
      <c r="AG75" s="105">
        <f t="shared" si="7"/>
        <v>0</v>
      </c>
    </row>
    <row r="76" spans="1:33" x14ac:dyDescent="0.35">
      <c r="A76" s="84">
        <v>65</v>
      </c>
      <c r="B76" s="275">
        <v>64</v>
      </c>
      <c r="C76" s="438"/>
      <c r="D76" s="434">
        <f t="shared" si="8"/>
        <v>0</v>
      </c>
      <c r="E76" s="5">
        <f t="shared" si="9"/>
        <v>0</v>
      </c>
      <c r="F76" s="352">
        <f t="shared" si="2"/>
        <v>0</v>
      </c>
      <c r="G76" s="43">
        <v>65</v>
      </c>
      <c r="H76" s="234">
        <f t="shared" ref="H76:H111" si="15">+$H$5-B76</f>
        <v>-64</v>
      </c>
      <c r="I76" s="5" cm="1">
        <f t="array" ref="I76">+_xlfn.IFS(H76&gt;1,(H76-H77),H76&lt;=1,(H76))</f>
        <v>-64</v>
      </c>
      <c r="J76" s="105">
        <f t="shared" si="4"/>
        <v>0</v>
      </c>
      <c r="L76" s="1"/>
      <c r="M76" s="1"/>
      <c r="Q76" s="175">
        <f t="shared" ref="Q76:Q111" si="16">+$Q$5-B76</f>
        <v>-64</v>
      </c>
      <c r="R76" s="5" cm="1">
        <f t="array" ref="R76">+_xlfn.IFS(Q76&gt;1,(Q76-Q77),Q76&lt;=1,(Q76))</f>
        <v>-64</v>
      </c>
      <c r="S76" s="105">
        <f t="shared" si="5"/>
        <v>0</v>
      </c>
      <c r="W76" s="175">
        <f t="shared" ref="W76:W111" si="17">+$W$5-B76</f>
        <v>-64</v>
      </c>
      <c r="X76" s="5" cm="1">
        <f t="array" ref="X76">+_xlfn.IFS(W76&gt;1,(W76-W77),W76&lt;=1,(W76))</f>
        <v>-64</v>
      </c>
      <c r="Y76" s="105">
        <f t="shared" si="6"/>
        <v>0</v>
      </c>
      <c r="Z76" s="175"/>
      <c r="AA76" s="105"/>
      <c r="AB76" s="5"/>
      <c r="AC76" s="5"/>
      <c r="AD76" s="5"/>
      <c r="AE76" s="175">
        <f t="shared" ref="AE76:AE111" si="18">+$AE$5-B76</f>
        <v>-64</v>
      </c>
      <c r="AF76" s="5" cm="1">
        <f t="array" ref="AF76">+_xlfn.IFS(AE76&gt;1,(AE76-AE77),AE76&lt;=1,(AE76))</f>
        <v>-64</v>
      </c>
      <c r="AG76" s="105">
        <f t="shared" si="7"/>
        <v>0</v>
      </c>
    </row>
    <row r="77" spans="1:33" x14ac:dyDescent="0.35">
      <c r="A77" s="84">
        <v>66</v>
      </c>
      <c r="B77" s="88">
        <v>65</v>
      </c>
      <c r="C77" s="438"/>
      <c r="D77" s="434">
        <f t="shared" ref="D77:D111" si="19">+E77+F77</f>
        <v>0</v>
      </c>
      <c r="E77" s="5">
        <f t="shared" si="9"/>
        <v>0</v>
      </c>
      <c r="F77" s="352">
        <f t="shared" ref="F77:F111" si="20">+Y77+AG77</f>
        <v>0</v>
      </c>
      <c r="G77" s="43">
        <v>66</v>
      </c>
      <c r="H77" s="234">
        <f t="shared" si="15"/>
        <v>-65</v>
      </c>
      <c r="I77" s="5" cm="1">
        <f t="array" ref="I77">+_xlfn.IFS(H77&gt;1,(H77-H78),H77&lt;=1,(H77))</f>
        <v>-65</v>
      </c>
      <c r="J77" s="105">
        <f t="shared" ref="J77:J111" si="21">+IF(I77&gt;0,(I77*$J$10),0)</f>
        <v>0</v>
      </c>
      <c r="L77" s="1"/>
      <c r="M77" s="1"/>
      <c r="Q77" s="175">
        <f t="shared" si="16"/>
        <v>-65</v>
      </c>
      <c r="R77" s="5" cm="1">
        <f t="array" ref="R77">+_xlfn.IFS(Q77&gt;1,(Q77-Q78),Q77&lt;=1,(Q77))</f>
        <v>-65</v>
      </c>
      <c r="S77" s="105">
        <f t="shared" ref="S77:S111" si="22">+IF(R77&gt;0,(R77*$S$10),0)</f>
        <v>0</v>
      </c>
      <c r="W77" s="175">
        <f t="shared" si="17"/>
        <v>-65</v>
      </c>
      <c r="X77" s="5" cm="1">
        <f t="array" ref="X77">+_xlfn.IFS(W77&gt;1,(W77-W78),W77&lt;=1,(W77))</f>
        <v>-65</v>
      </c>
      <c r="Y77" s="105">
        <f t="shared" ref="Y77:Y111" si="23">+IF(X77&gt;0,(X77*$Y$10),0)</f>
        <v>0</v>
      </c>
      <c r="Z77" s="175"/>
      <c r="AA77" s="105"/>
      <c r="AB77" s="5"/>
      <c r="AC77" s="5"/>
      <c r="AD77" s="5"/>
      <c r="AE77" s="175">
        <f t="shared" si="18"/>
        <v>-65</v>
      </c>
      <c r="AF77" s="5" cm="1">
        <f t="array" ref="AF77">+_xlfn.IFS(AE77&gt;1,(AE77-AE78),AE77&lt;=1,(AE77))</f>
        <v>-65</v>
      </c>
      <c r="AG77" s="105">
        <f t="shared" ref="AG77:AG111" si="24">+IF(AF77&gt;0,(AF77*$AG$10),0)</f>
        <v>0</v>
      </c>
    </row>
    <row r="78" spans="1:33" x14ac:dyDescent="0.35">
      <c r="A78" s="457">
        <v>67</v>
      </c>
      <c r="B78" s="88">
        <v>66</v>
      </c>
      <c r="C78" s="438"/>
      <c r="D78" s="434">
        <f t="shared" si="19"/>
        <v>0</v>
      </c>
      <c r="E78" s="5">
        <f t="shared" ref="E78:E111" si="25">+J78+S78</f>
        <v>0</v>
      </c>
      <c r="F78" s="352">
        <f t="shared" si="20"/>
        <v>0</v>
      </c>
      <c r="G78" s="43">
        <v>67</v>
      </c>
      <c r="H78" s="234">
        <f t="shared" si="15"/>
        <v>-66</v>
      </c>
      <c r="I78" s="5" cm="1">
        <f t="array" ref="I78">+_xlfn.IFS(H78&gt;1,(H78-H79),H78&lt;=1,(H78))</f>
        <v>-66</v>
      </c>
      <c r="J78" s="105">
        <f t="shared" si="21"/>
        <v>0</v>
      </c>
      <c r="L78" s="1"/>
      <c r="M78" s="1"/>
      <c r="Q78" s="175">
        <f t="shared" si="16"/>
        <v>-66</v>
      </c>
      <c r="R78" s="5" cm="1">
        <f t="array" ref="R78">+_xlfn.IFS(Q78&gt;1,(Q78-Q79),Q78&lt;=1,(Q78))</f>
        <v>-66</v>
      </c>
      <c r="S78" s="105">
        <f t="shared" si="22"/>
        <v>0</v>
      </c>
      <c r="W78" s="175">
        <f t="shared" si="17"/>
        <v>-66</v>
      </c>
      <c r="X78" s="5" cm="1">
        <f t="array" ref="X78">+_xlfn.IFS(W78&gt;1,(W78-W79),W78&lt;=1,(W78))</f>
        <v>-66</v>
      </c>
      <c r="Y78" s="105">
        <f t="shared" si="23"/>
        <v>0</v>
      </c>
      <c r="Z78" s="175"/>
      <c r="AA78" s="105"/>
      <c r="AB78" s="5"/>
      <c r="AC78" s="5"/>
      <c r="AD78" s="5"/>
      <c r="AE78" s="175">
        <f t="shared" si="18"/>
        <v>-66</v>
      </c>
      <c r="AF78" s="5" cm="1">
        <f t="array" ref="AF78">+_xlfn.IFS(AE78&gt;1,(AE78-AE79),AE78&lt;=1,(AE78))</f>
        <v>-66</v>
      </c>
      <c r="AG78" s="105">
        <f t="shared" si="24"/>
        <v>0</v>
      </c>
    </row>
    <row r="79" spans="1:33" x14ac:dyDescent="0.35">
      <c r="A79" s="84">
        <v>68</v>
      </c>
      <c r="B79" s="88">
        <v>67</v>
      </c>
      <c r="C79" s="438"/>
      <c r="D79" s="434">
        <f t="shared" si="19"/>
        <v>0</v>
      </c>
      <c r="E79" s="5">
        <f t="shared" si="25"/>
        <v>0</v>
      </c>
      <c r="F79" s="352">
        <f t="shared" si="20"/>
        <v>0</v>
      </c>
      <c r="G79" s="43">
        <v>68</v>
      </c>
      <c r="H79" s="234">
        <f t="shared" si="15"/>
        <v>-67</v>
      </c>
      <c r="I79" s="5" cm="1">
        <f t="array" ref="I79">+_xlfn.IFS(H79&gt;1,(H79-H80),H79&lt;=1,(H79))</f>
        <v>-67</v>
      </c>
      <c r="J79" s="105">
        <f t="shared" si="21"/>
        <v>0</v>
      </c>
      <c r="L79" s="1"/>
      <c r="M79" s="1"/>
      <c r="Q79" s="175">
        <f t="shared" si="16"/>
        <v>-67</v>
      </c>
      <c r="R79" s="5" cm="1">
        <f t="array" ref="R79">+_xlfn.IFS(Q79&gt;1,(Q79-Q80),Q79&lt;=1,(Q79))</f>
        <v>-67</v>
      </c>
      <c r="S79" s="105">
        <f t="shared" si="22"/>
        <v>0</v>
      </c>
      <c r="W79" s="175">
        <f t="shared" si="17"/>
        <v>-67</v>
      </c>
      <c r="X79" s="5" cm="1">
        <f t="array" ref="X79">+_xlfn.IFS(W79&gt;1,(W79-W80),W79&lt;=1,(W79))</f>
        <v>-67</v>
      </c>
      <c r="Y79" s="105">
        <f t="shared" si="23"/>
        <v>0</v>
      </c>
      <c r="Z79" s="175"/>
      <c r="AA79" s="105"/>
      <c r="AB79" s="5"/>
      <c r="AC79" s="5"/>
      <c r="AD79" s="5"/>
      <c r="AE79" s="175">
        <f t="shared" si="18"/>
        <v>-67</v>
      </c>
      <c r="AF79" s="5" cm="1">
        <f t="array" ref="AF79">+_xlfn.IFS(AE79&gt;1,(AE79-AE80),AE79&lt;=1,(AE79))</f>
        <v>-67</v>
      </c>
      <c r="AG79" s="105">
        <f t="shared" si="24"/>
        <v>0</v>
      </c>
    </row>
    <row r="80" spans="1:33" x14ac:dyDescent="0.35">
      <c r="A80" s="84">
        <v>69</v>
      </c>
      <c r="B80" s="88">
        <v>68</v>
      </c>
      <c r="C80" s="438"/>
      <c r="D80" s="434">
        <f t="shared" si="19"/>
        <v>0</v>
      </c>
      <c r="E80" s="5">
        <f t="shared" si="25"/>
        <v>0</v>
      </c>
      <c r="F80" s="352">
        <f t="shared" si="20"/>
        <v>0</v>
      </c>
      <c r="G80" s="43">
        <v>69</v>
      </c>
      <c r="H80" s="234">
        <f t="shared" si="15"/>
        <v>-68</v>
      </c>
      <c r="I80" s="5" cm="1">
        <f t="array" ref="I80">+_xlfn.IFS(H80&gt;1,(H80-H81),H80&lt;=1,(H80))</f>
        <v>-68</v>
      </c>
      <c r="J80" s="105">
        <f t="shared" si="21"/>
        <v>0</v>
      </c>
      <c r="L80" s="1"/>
      <c r="M80" s="1"/>
      <c r="Q80" s="175">
        <f t="shared" si="16"/>
        <v>-68</v>
      </c>
      <c r="R80" s="5" cm="1">
        <f t="array" ref="R80">+_xlfn.IFS(Q80&gt;1,(Q80-Q81),Q80&lt;=1,(Q80))</f>
        <v>-68</v>
      </c>
      <c r="S80" s="105">
        <f t="shared" si="22"/>
        <v>0</v>
      </c>
      <c r="W80" s="175">
        <f t="shared" si="17"/>
        <v>-68</v>
      </c>
      <c r="X80" s="5" cm="1">
        <f t="array" ref="X80">+_xlfn.IFS(W80&gt;1,(W80-W81),W80&lt;=1,(W80))</f>
        <v>-68</v>
      </c>
      <c r="Y80" s="105">
        <f t="shared" si="23"/>
        <v>0</v>
      </c>
      <c r="Z80" s="175"/>
      <c r="AA80" s="105"/>
      <c r="AB80" s="5"/>
      <c r="AC80" s="5"/>
      <c r="AD80" s="5"/>
      <c r="AE80" s="175">
        <f t="shared" si="18"/>
        <v>-68</v>
      </c>
      <c r="AF80" s="5" cm="1">
        <f t="array" ref="AF80">+_xlfn.IFS(AE80&gt;1,(AE80-AE81),AE80&lt;=1,(AE80))</f>
        <v>-68</v>
      </c>
      <c r="AG80" s="105">
        <f t="shared" si="24"/>
        <v>0</v>
      </c>
    </row>
    <row r="81" spans="1:33" x14ac:dyDescent="0.35">
      <c r="A81" s="457">
        <v>70</v>
      </c>
      <c r="B81" s="274">
        <v>69</v>
      </c>
      <c r="C81" s="438"/>
      <c r="D81" s="434">
        <f t="shared" si="19"/>
        <v>0</v>
      </c>
      <c r="E81" s="5">
        <f t="shared" si="25"/>
        <v>0</v>
      </c>
      <c r="F81" s="352">
        <f t="shared" si="20"/>
        <v>0</v>
      </c>
      <c r="G81" s="43">
        <v>70</v>
      </c>
      <c r="H81" s="234">
        <f t="shared" si="15"/>
        <v>-69</v>
      </c>
      <c r="I81" s="5" cm="1">
        <f t="array" ref="I81">+_xlfn.IFS(H81&gt;1,(H81-H82),H81&lt;=1,(H81))</f>
        <v>-69</v>
      </c>
      <c r="J81" s="105">
        <f t="shared" si="21"/>
        <v>0</v>
      </c>
      <c r="L81" s="1"/>
      <c r="M81" s="1"/>
      <c r="Q81" s="175">
        <f t="shared" si="16"/>
        <v>-69</v>
      </c>
      <c r="R81" s="5" cm="1">
        <f t="array" ref="R81">+_xlfn.IFS(Q81&gt;1,(Q81-Q82),Q81&lt;=1,(Q81))</f>
        <v>-69</v>
      </c>
      <c r="S81" s="105">
        <f t="shared" si="22"/>
        <v>0</v>
      </c>
      <c r="W81" s="175">
        <f t="shared" si="17"/>
        <v>-69</v>
      </c>
      <c r="X81" s="5" cm="1">
        <f t="array" ref="X81">+_xlfn.IFS(W81&gt;1,(W81-W82),W81&lt;=1,(W81))</f>
        <v>-69</v>
      </c>
      <c r="Y81" s="105">
        <f t="shared" si="23"/>
        <v>0</v>
      </c>
      <c r="Z81" s="175"/>
      <c r="AA81" s="105"/>
      <c r="AB81" s="5"/>
      <c r="AC81" s="5"/>
      <c r="AD81" s="5"/>
      <c r="AE81" s="175">
        <f t="shared" si="18"/>
        <v>-69</v>
      </c>
      <c r="AF81" s="5" cm="1">
        <f t="array" ref="AF81">+_xlfn.IFS(AE81&gt;1,(AE81-AE82),AE81&lt;=1,(AE81))</f>
        <v>-69</v>
      </c>
      <c r="AG81" s="105">
        <f t="shared" si="24"/>
        <v>0</v>
      </c>
    </row>
    <row r="82" spans="1:33" x14ac:dyDescent="0.35">
      <c r="A82" s="84">
        <v>71</v>
      </c>
      <c r="B82" s="275">
        <v>70</v>
      </c>
      <c r="C82" s="438"/>
      <c r="D82" s="434">
        <f t="shared" si="19"/>
        <v>0</v>
      </c>
      <c r="E82" s="5">
        <f t="shared" si="25"/>
        <v>0</v>
      </c>
      <c r="F82" s="352">
        <f t="shared" si="20"/>
        <v>0</v>
      </c>
      <c r="G82" s="43">
        <v>71</v>
      </c>
      <c r="H82" s="234">
        <f t="shared" si="15"/>
        <v>-70</v>
      </c>
      <c r="I82" s="5" cm="1">
        <f t="array" ref="I82">+_xlfn.IFS(H82&gt;1,(H82-H83),H82&lt;=1,(H82))</f>
        <v>-70</v>
      </c>
      <c r="J82" s="105">
        <f t="shared" si="21"/>
        <v>0</v>
      </c>
      <c r="L82" s="1"/>
      <c r="M82" s="1"/>
      <c r="Q82" s="175">
        <f t="shared" si="16"/>
        <v>-70</v>
      </c>
      <c r="R82" s="5" cm="1">
        <f t="array" ref="R82">+_xlfn.IFS(Q82&gt;1,(Q82-Q83),Q82&lt;=1,(Q82))</f>
        <v>-70</v>
      </c>
      <c r="S82" s="105">
        <f t="shared" si="22"/>
        <v>0</v>
      </c>
      <c r="W82" s="175">
        <f t="shared" si="17"/>
        <v>-70</v>
      </c>
      <c r="X82" s="5" cm="1">
        <f t="array" ref="X82">+_xlfn.IFS(W82&gt;1,(W82-W83),W82&lt;=1,(W82))</f>
        <v>-70</v>
      </c>
      <c r="Y82" s="105">
        <f t="shared" si="23"/>
        <v>0</v>
      </c>
      <c r="Z82" s="175"/>
      <c r="AA82" s="105"/>
      <c r="AB82" s="5"/>
      <c r="AC82" s="5"/>
      <c r="AD82" s="5"/>
      <c r="AE82" s="175">
        <f t="shared" si="18"/>
        <v>-70</v>
      </c>
      <c r="AF82" s="5" cm="1">
        <f t="array" ref="AF82">+_xlfn.IFS(AE82&gt;1,(AE82-AE83),AE82&lt;=1,(AE82))</f>
        <v>-70</v>
      </c>
      <c r="AG82" s="105">
        <f t="shared" si="24"/>
        <v>0</v>
      </c>
    </row>
    <row r="83" spans="1:33" x14ac:dyDescent="0.35">
      <c r="A83" s="84">
        <v>72</v>
      </c>
      <c r="B83" s="88">
        <v>71</v>
      </c>
      <c r="C83" s="438"/>
      <c r="D83" s="434">
        <f t="shared" si="19"/>
        <v>0</v>
      </c>
      <c r="E83" s="5">
        <f t="shared" si="25"/>
        <v>0</v>
      </c>
      <c r="F83" s="352">
        <f t="shared" si="20"/>
        <v>0</v>
      </c>
      <c r="G83" s="43">
        <v>72</v>
      </c>
      <c r="H83" s="234">
        <f t="shared" si="15"/>
        <v>-71</v>
      </c>
      <c r="I83" s="5" cm="1">
        <f t="array" ref="I83">+_xlfn.IFS(H83&gt;1,(H83-H84),H83&lt;=1,(H83))</f>
        <v>-71</v>
      </c>
      <c r="J83" s="105">
        <f t="shared" si="21"/>
        <v>0</v>
      </c>
      <c r="L83" s="1"/>
      <c r="M83" s="1"/>
      <c r="Q83" s="175">
        <f t="shared" si="16"/>
        <v>-71</v>
      </c>
      <c r="R83" s="5" cm="1">
        <f t="array" ref="R83">+_xlfn.IFS(Q83&gt;1,(Q83-Q84),Q83&lt;=1,(Q83))</f>
        <v>-71</v>
      </c>
      <c r="S83" s="105">
        <f t="shared" si="22"/>
        <v>0</v>
      </c>
      <c r="W83" s="175">
        <f t="shared" si="17"/>
        <v>-71</v>
      </c>
      <c r="X83" s="5" cm="1">
        <f t="array" ref="X83">+_xlfn.IFS(W83&gt;1,(W83-W84),W83&lt;=1,(W83))</f>
        <v>-71</v>
      </c>
      <c r="Y83" s="105">
        <f t="shared" si="23"/>
        <v>0</v>
      </c>
      <c r="Z83" s="175"/>
      <c r="AA83" s="105"/>
      <c r="AB83" s="5"/>
      <c r="AC83" s="5"/>
      <c r="AD83" s="5"/>
      <c r="AE83" s="175">
        <f t="shared" si="18"/>
        <v>-71</v>
      </c>
      <c r="AF83" s="5" cm="1">
        <f t="array" ref="AF83">+_xlfn.IFS(AE83&gt;1,(AE83-AE84),AE83&lt;=1,(AE83))</f>
        <v>-71</v>
      </c>
      <c r="AG83" s="105">
        <f t="shared" si="24"/>
        <v>0</v>
      </c>
    </row>
    <row r="84" spans="1:33" x14ac:dyDescent="0.35">
      <c r="A84" s="457">
        <v>73</v>
      </c>
      <c r="B84" s="88">
        <v>72</v>
      </c>
      <c r="C84" s="438"/>
      <c r="D84" s="434">
        <f t="shared" si="19"/>
        <v>0</v>
      </c>
      <c r="E84" s="5">
        <f t="shared" si="25"/>
        <v>0</v>
      </c>
      <c r="F84" s="352">
        <f t="shared" si="20"/>
        <v>0</v>
      </c>
      <c r="G84" s="43">
        <v>73</v>
      </c>
      <c r="H84" s="234">
        <f t="shared" si="15"/>
        <v>-72</v>
      </c>
      <c r="I84" s="5" cm="1">
        <f t="array" ref="I84">+_xlfn.IFS(H84&gt;1,(H84-H85),H84&lt;=1,(H84))</f>
        <v>-72</v>
      </c>
      <c r="J84" s="105">
        <f t="shared" si="21"/>
        <v>0</v>
      </c>
      <c r="L84" s="1"/>
      <c r="M84" s="1"/>
      <c r="Q84" s="175">
        <f t="shared" si="16"/>
        <v>-72</v>
      </c>
      <c r="R84" s="5" cm="1">
        <f t="array" ref="R84">+_xlfn.IFS(Q84&gt;1,(Q84-Q85),Q84&lt;=1,(Q84))</f>
        <v>-72</v>
      </c>
      <c r="S84" s="105">
        <f t="shared" si="22"/>
        <v>0</v>
      </c>
      <c r="W84" s="175">
        <f t="shared" si="17"/>
        <v>-72</v>
      </c>
      <c r="X84" s="5" cm="1">
        <f t="array" ref="X84">+_xlfn.IFS(W84&gt;1,(W84-W85),W84&lt;=1,(W84))</f>
        <v>-72</v>
      </c>
      <c r="Y84" s="105">
        <f t="shared" si="23"/>
        <v>0</v>
      </c>
      <c r="Z84" s="175"/>
      <c r="AA84" s="105"/>
      <c r="AB84" s="5"/>
      <c r="AC84" s="5"/>
      <c r="AD84" s="5"/>
      <c r="AE84" s="175">
        <f t="shared" si="18"/>
        <v>-72</v>
      </c>
      <c r="AF84" s="5" cm="1">
        <f t="array" ref="AF84">+_xlfn.IFS(AE84&gt;1,(AE84-AE85),AE84&lt;=1,(AE84))</f>
        <v>-72</v>
      </c>
      <c r="AG84" s="105">
        <f t="shared" si="24"/>
        <v>0</v>
      </c>
    </row>
    <row r="85" spans="1:33" x14ac:dyDescent="0.35">
      <c r="A85" s="84">
        <v>74</v>
      </c>
      <c r="B85" s="88">
        <v>73</v>
      </c>
      <c r="C85" s="438"/>
      <c r="D85" s="434">
        <f t="shared" si="19"/>
        <v>0</v>
      </c>
      <c r="E85" s="5">
        <f t="shared" si="25"/>
        <v>0</v>
      </c>
      <c r="F85" s="352">
        <f t="shared" si="20"/>
        <v>0</v>
      </c>
      <c r="G85" s="43">
        <v>74</v>
      </c>
      <c r="H85" s="234">
        <f t="shared" si="15"/>
        <v>-73</v>
      </c>
      <c r="I85" s="5" cm="1">
        <f t="array" ref="I85">+_xlfn.IFS(H85&gt;1,(H85-H86),H85&lt;=1,(H85))</f>
        <v>-73</v>
      </c>
      <c r="J85" s="105">
        <f t="shared" si="21"/>
        <v>0</v>
      </c>
      <c r="L85" s="1"/>
      <c r="M85" s="1"/>
      <c r="Q85" s="175">
        <f t="shared" si="16"/>
        <v>-73</v>
      </c>
      <c r="R85" s="5" cm="1">
        <f t="array" ref="R85">+_xlfn.IFS(Q85&gt;1,(Q85-Q86),Q85&lt;=1,(Q85))</f>
        <v>-73</v>
      </c>
      <c r="S85" s="105">
        <f t="shared" si="22"/>
        <v>0</v>
      </c>
      <c r="W85" s="175">
        <f t="shared" si="17"/>
        <v>-73</v>
      </c>
      <c r="X85" s="5" cm="1">
        <f t="array" ref="X85">+_xlfn.IFS(W85&gt;1,(W85-W86),W85&lt;=1,(W85))</f>
        <v>-73</v>
      </c>
      <c r="Y85" s="105">
        <f t="shared" si="23"/>
        <v>0</v>
      </c>
      <c r="Z85" s="175"/>
      <c r="AA85" s="105"/>
      <c r="AB85" s="5"/>
      <c r="AC85" s="5"/>
      <c r="AD85" s="5"/>
      <c r="AE85" s="175">
        <f t="shared" si="18"/>
        <v>-73</v>
      </c>
      <c r="AF85" s="5" cm="1">
        <f t="array" ref="AF85">+_xlfn.IFS(AE85&gt;1,(AE85-AE86),AE85&lt;=1,(AE85))</f>
        <v>-73</v>
      </c>
      <c r="AG85" s="105">
        <f t="shared" si="24"/>
        <v>0</v>
      </c>
    </row>
    <row r="86" spans="1:33" x14ac:dyDescent="0.35">
      <c r="A86" s="84">
        <v>75</v>
      </c>
      <c r="B86" s="88">
        <v>74</v>
      </c>
      <c r="C86" s="438"/>
      <c r="D86" s="434">
        <f t="shared" si="19"/>
        <v>0</v>
      </c>
      <c r="E86" s="5">
        <f t="shared" si="25"/>
        <v>0</v>
      </c>
      <c r="F86" s="352">
        <f t="shared" si="20"/>
        <v>0</v>
      </c>
      <c r="G86" s="43">
        <v>75</v>
      </c>
      <c r="H86" s="234">
        <f t="shared" si="15"/>
        <v>-74</v>
      </c>
      <c r="I86" s="5" cm="1">
        <f t="array" ref="I86">+_xlfn.IFS(H86&gt;1,(H86-H87),H86&lt;=1,(H86))</f>
        <v>-74</v>
      </c>
      <c r="J86" s="105">
        <f t="shared" si="21"/>
        <v>0</v>
      </c>
      <c r="L86" s="1"/>
      <c r="M86" s="1"/>
      <c r="Q86" s="175">
        <f t="shared" si="16"/>
        <v>-74</v>
      </c>
      <c r="R86" s="5" cm="1">
        <f t="array" ref="R86">+_xlfn.IFS(Q86&gt;1,(Q86-Q87),Q86&lt;=1,(Q86))</f>
        <v>-74</v>
      </c>
      <c r="S86" s="105">
        <f t="shared" si="22"/>
        <v>0</v>
      </c>
      <c r="W86" s="175">
        <f t="shared" si="17"/>
        <v>-74</v>
      </c>
      <c r="X86" s="5" cm="1">
        <f t="array" ref="X86">+_xlfn.IFS(W86&gt;1,(W86-W87),W86&lt;=1,(W86))</f>
        <v>-74</v>
      </c>
      <c r="Y86" s="105">
        <f t="shared" si="23"/>
        <v>0</v>
      </c>
      <c r="Z86" s="175"/>
      <c r="AA86" s="105"/>
      <c r="AB86" s="5"/>
      <c r="AC86" s="5"/>
      <c r="AD86" s="5"/>
      <c r="AE86" s="175">
        <f t="shared" si="18"/>
        <v>-74</v>
      </c>
      <c r="AF86" s="5" cm="1">
        <f t="array" ref="AF86">+_xlfn.IFS(AE86&gt;1,(AE86-AE87),AE86&lt;=1,(AE86))</f>
        <v>-74</v>
      </c>
      <c r="AG86" s="105">
        <f t="shared" si="24"/>
        <v>0</v>
      </c>
    </row>
    <row r="87" spans="1:33" x14ac:dyDescent="0.35">
      <c r="A87" s="457">
        <v>76</v>
      </c>
      <c r="B87" s="274">
        <v>75</v>
      </c>
      <c r="C87" s="438"/>
      <c r="D87" s="434">
        <f t="shared" si="19"/>
        <v>0</v>
      </c>
      <c r="E87" s="5">
        <f t="shared" si="25"/>
        <v>0</v>
      </c>
      <c r="F87" s="352">
        <f t="shared" si="20"/>
        <v>0</v>
      </c>
      <c r="G87" s="43">
        <v>76</v>
      </c>
      <c r="H87" s="234">
        <f t="shared" si="15"/>
        <v>-75</v>
      </c>
      <c r="I87" s="5" cm="1">
        <f t="array" ref="I87">+_xlfn.IFS(H87&gt;1,(H87-H88),H87&lt;=1,(H87))</f>
        <v>-75</v>
      </c>
      <c r="J87" s="105">
        <f t="shared" si="21"/>
        <v>0</v>
      </c>
      <c r="L87" s="1"/>
      <c r="M87" s="1"/>
      <c r="Q87" s="175">
        <f t="shared" si="16"/>
        <v>-75</v>
      </c>
      <c r="R87" s="5" cm="1">
        <f t="array" ref="R87">+_xlfn.IFS(Q87&gt;1,(Q87-Q88),Q87&lt;=1,(Q87))</f>
        <v>-75</v>
      </c>
      <c r="S87" s="105">
        <f t="shared" si="22"/>
        <v>0</v>
      </c>
      <c r="W87" s="175">
        <f t="shared" si="17"/>
        <v>-75</v>
      </c>
      <c r="X87" s="5" cm="1">
        <f t="array" ref="X87">+_xlfn.IFS(W87&gt;1,(W87-W88),W87&lt;=1,(W87))</f>
        <v>-75</v>
      </c>
      <c r="Y87" s="105">
        <f t="shared" si="23"/>
        <v>0</v>
      </c>
      <c r="Z87" s="175"/>
      <c r="AA87" s="105"/>
      <c r="AB87" s="5"/>
      <c r="AC87" s="5"/>
      <c r="AD87" s="5"/>
      <c r="AE87" s="175">
        <f t="shared" si="18"/>
        <v>-75</v>
      </c>
      <c r="AF87" s="5" cm="1">
        <f t="array" ref="AF87">+_xlfn.IFS(AE87&gt;1,(AE87-AE88),AE87&lt;=1,(AE87))</f>
        <v>-75</v>
      </c>
      <c r="AG87" s="105">
        <f t="shared" si="24"/>
        <v>0</v>
      </c>
    </row>
    <row r="88" spans="1:33" x14ac:dyDescent="0.35">
      <c r="A88" s="84">
        <v>77</v>
      </c>
      <c r="B88" s="275">
        <v>76</v>
      </c>
      <c r="C88" s="438"/>
      <c r="D88" s="434">
        <f t="shared" si="19"/>
        <v>0</v>
      </c>
      <c r="E88" s="5">
        <f t="shared" si="25"/>
        <v>0</v>
      </c>
      <c r="F88" s="352">
        <f t="shared" si="20"/>
        <v>0</v>
      </c>
      <c r="G88" s="43">
        <v>77</v>
      </c>
      <c r="H88" s="234">
        <f t="shared" si="15"/>
        <v>-76</v>
      </c>
      <c r="I88" s="5" cm="1">
        <f t="array" ref="I88">+_xlfn.IFS(H88&gt;1,(H88-H89),H88&lt;=1,(H88))</f>
        <v>-76</v>
      </c>
      <c r="J88" s="105">
        <f t="shared" si="21"/>
        <v>0</v>
      </c>
      <c r="L88" s="1"/>
      <c r="M88" s="1"/>
      <c r="Q88" s="175">
        <f t="shared" si="16"/>
        <v>-76</v>
      </c>
      <c r="R88" s="5" cm="1">
        <f t="array" ref="R88">+_xlfn.IFS(Q88&gt;1,(Q88-Q89),Q88&lt;=1,(Q88))</f>
        <v>-76</v>
      </c>
      <c r="S88" s="105">
        <f t="shared" si="22"/>
        <v>0</v>
      </c>
      <c r="W88" s="175">
        <f t="shared" si="17"/>
        <v>-76</v>
      </c>
      <c r="X88" s="5" cm="1">
        <f t="array" ref="X88">+_xlfn.IFS(W88&gt;1,(W88-W89),W88&lt;=1,(W88))</f>
        <v>-76</v>
      </c>
      <c r="Y88" s="105">
        <f t="shared" si="23"/>
        <v>0</v>
      </c>
      <c r="Z88" s="175"/>
      <c r="AA88" s="105"/>
      <c r="AB88" s="5"/>
      <c r="AC88" s="5"/>
      <c r="AD88" s="5"/>
      <c r="AE88" s="175">
        <f t="shared" si="18"/>
        <v>-76</v>
      </c>
      <c r="AF88" s="5" cm="1">
        <f t="array" ref="AF88">+_xlfn.IFS(AE88&gt;1,(AE88-AE89),AE88&lt;=1,(AE88))</f>
        <v>-76</v>
      </c>
      <c r="AG88" s="105">
        <f t="shared" si="24"/>
        <v>0</v>
      </c>
    </row>
    <row r="89" spans="1:33" x14ac:dyDescent="0.35">
      <c r="A89" s="84">
        <v>78</v>
      </c>
      <c r="B89" s="88">
        <v>77</v>
      </c>
      <c r="C89" s="438"/>
      <c r="D89" s="434">
        <f t="shared" si="19"/>
        <v>0</v>
      </c>
      <c r="E89" s="5">
        <f t="shared" si="25"/>
        <v>0</v>
      </c>
      <c r="F89" s="352">
        <f t="shared" si="20"/>
        <v>0</v>
      </c>
      <c r="G89" s="43">
        <v>78</v>
      </c>
      <c r="H89" s="234">
        <f t="shared" si="15"/>
        <v>-77</v>
      </c>
      <c r="I89" s="5" cm="1">
        <f t="array" ref="I89">+_xlfn.IFS(H89&gt;1,(H89-H90),H89&lt;=1,(H89))</f>
        <v>-77</v>
      </c>
      <c r="J89" s="105">
        <f t="shared" si="21"/>
        <v>0</v>
      </c>
      <c r="L89" s="1"/>
      <c r="M89" s="1"/>
      <c r="Q89" s="175">
        <f t="shared" si="16"/>
        <v>-77</v>
      </c>
      <c r="R89" s="5" cm="1">
        <f t="array" ref="R89">+_xlfn.IFS(Q89&gt;1,(Q89-Q90),Q89&lt;=1,(Q89))</f>
        <v>-77</v>
      </c>
      <c r="S89" s="105">
        <f t="shared" si="22"/>
        <v>0</v>
      </c>
      <c r="W89" s="175">
        <f t="shared" si="17"/>
        <v>-77</v>
      </c>
      <c r="X89" s="5" cm="1">
        <f t="array" ref="X89">+_xlfn.IFS(W89&gt;1,(W89-W90),W89&lt;=1,(W89))</f>
        <v>-77</v>
      </c>
      <c r="Y89" s="105">
        <f t="shared" si="23"/>
        <v>0</v>
      </c>
      <c r="Z89" s="175"/>
      <c r="AA89" s="105"/>
      <c r="AB89" s="5"/>
      <c r="AC89" s="5"/>
      <c r="AD89" s="5"/>
      <c r="AE89" s="175">
        <f t="shared" si="18"/>
        <v>-77</v>
      </c>
      <c r="AF89" s="5" cm="1">
        <f t="array" ref="AF89">+_xlfn.IFS(AE89&gt;1,(AE89-AE90),AE89&lt;=1,(AE89))</f>
        <v>-77</v>
      </c>
      <c r="AG89" s="105">
        <f t="shared" si="24"/>
        <v>0</v>
      </c>
    </row>
    <row r="90" spans="1:33" x14ac:dyDescent="0.35">
      <c r="A90" s="457">
        <v>79</v>
      </c>
      <c r="B90" s="88">
        <v>78</v>
      </c>
      <c r="C90" s="438"/>
      <c r="D90" s="434">
        <f t="shared" si="19"/>
        <v>0</v>
      </c>
      <c r="E90" s="5">
        <f t="shared" si="25"/>
        <v>0</v>
      </c>
      <c r="F90" s="352">
        <f t="shared" si="20"/>
        <v>0</v>
      </c>
      <c r="G90" s="43">
        <v>79</v>
      </c>
      <c r="H90" s="234">
        <f t="shared" si="15"/>
        <v>-78</v>
      </c>
      <c r="I90" s="5" cm="1">
        <f t="array" ref="I90">+_xlfn.IFS(H90&gt;1,(H90-H91),H90&lt;=1,(H90))</f>
        <v>-78</v>
      </c>
      <c r="J90" s="105">
        <f t="shared" si="21"/>
        <v>0</v>
      </c>
      <c r="L90" s="1"/>
      <c r="M90" s="1"/>
      <c r="Q90" s="175">
        <f t="shared" si="16"/>
        <v>-78</v>
      </c>
      <c r="R90" s="5" cm="1">
        <f t="array" ref="R90">+_xlfn.IFS(Q90&gt;1,(Q90-Q91),Q90&lt;=1,(Q90))</f>
        <v>-78</v>
      </c>
      <c r="S90" s="105">
        <f t="shared" si="22"/>
        <v>0</v>
      </c>
      <c r="W90" s="175">
        <f t="shared" si="17"/>
        <v>-78</v>
      </c>
      <c r="X90" s="5" cm="1">
        <f t="array" ref="X90">+_xlfn.IFS(W90&gt;1,(W90-W91),W90&lt;=1,(W90))</f>
        <v>-78</v>
      </c>
      <c r="Y90" s="105">
        <f t="shared" si="23"/>
        <v>0</v>
      </c>
      <c r="Z90" s="175"/>
      <c r="AA90" s="105"/>
      <c r="AB90" s="5"/>
      <c r="AC90" s="5"/>
      <c r="AD90" s="5"/>
      <c r="AE90" s="175">
        <f t="shared" si="18"/>
        <v>-78</v>
      </c>
      <c r="AF90" s="5" cm="1">
        <f t="array" ref="AF90">+_xlfn.IFS(AE90&gt;1,(AE90-AE91),AE90&lt;=1,(AE90))</f>
        <v>-78</v>
      </c>
      <c r="AG90" s="105">
        <f t="shared" si="24"/>
        <v>0</v>
      </c>
    </row>
    <row r="91" spans="1:33" x14ac:dyDescent="0.35">
      <c r="A91" s="84">
        <v>80</v>
      </c>
      <c r="B91" s="88">
        <v>79</v>
      </c>
      <c r="C91" s="438"/>
      <c r="D91" s="434">
        <f t="shared" si="19"/>
        <v>0</v>
      </c>
      <c r="E91" s="5">
        <f t="shared" si="25"/>
        <v>0</v>
      </c>
      <c r="F91" s="352">
        <f t="shared" si="20"/>
        <v>0</v>
      </c>
      <c r="G91" s="43">
        <v>80</v>
      </c>
      <c r="H91" s="234">
        <f t="shared" si="15"/>
        <v>-79</v>
      </c>
      <c r="I91" s="5" cm="1">
        <f t="array" ref="I91">+_xlfn.IFS(H91&gt;1,(H91-H92),H91&lt;=1,(H91))</f>
        <v>-79</v>
      </c>
      <c r="J91" s="105">
        <f t="shared" si="21"/>
        <v>0</v>
      </c>
      <c r="L91" s="1"/>
      <c r="M91" s="1"/>
      <c r="Q91" s="175">
        <f t="shared" si="16"/>
        <v>-79</v>
      </c>
      <c r="R91" s="5" cm="1">
        <f t="array" ref="R91">+_xlfn.IFS(Q91&gt;1,(Q91-Q92),Q91&lt;=1,(Q91))</f>
        <v>-79</v>
      </c>
      <c r="S91" s="105">
        <f t="shared" si="22"/>
        <v>0</v>
      </c>
      <c r="W91" s="175">
        <f t="shared" si="17"/>
        <v>-79</v>
      </c>
      <c r="X91" s="5" cm="1">
        <f t="array" ref="X91">+_xlfn.IFS(W91&gt;1,(W91-W92),W91&lt;=1,(W91))</f>
        <v>-79</v>
      </c>
      <c r="Y91" s="105">
        <f t="shared" si="23"/>
        <v>0</v>
      </c>
      <c r="Z91" s="175"/>
      <c r="AA91" s="105"/>
      <c r="AB91" s="5"/>
      <c r="AC91" s="5"/>
      <c r="AD91" s="5"/>
      <c r="AE91" s="175">
        <f t="shared" si="18"/>
        <v>-79</v>
      </c>
      <c r="AF91" s="5" cm="1">
        <f t="array" ref="AF91">+_xlfn.IFS(AE91&gt;1,(AE91-AE92),AE91&lt;=1,(AE91))</f>
        <v>-79</v>
      </c>
      <c r="AG91" s="105">
        <f t="shared" si="24"/>
        <v>0</v>
      </c>
    </row>
    <row r="92" spans="1:33" x14ac:dyDescent="0.35">
      <c r="A92" s="84">
        <v>81</v>
      </c>
      <c r="B92" s="88">
        <v>80</v>
      </c>
      <c r="C92" s="438"/>
      <c r="D92" s="434">
        <f t="shared" si="19"/>
        <v>0</v>
      </c>
      <c r="E92" s="5">
        <f t="shared" si="25"/>
        <v>0</v>
      </c>
      <c r="F92" s="352">
        <f t="shared" si="20"/>
        <v>0</v>
      </c>
      <c r="G92" s="43">
        <v>81</v>
      </c>
      <c r="H92" s="234">
        <f t="shared" si="15"/>
        <v>-80</v>
      </c>
      <c r="I92" s="5" cm="1">
        <f t="array" ref="I92">+_xlfn.IFS(H92&gt;1,(H92-H93),H92&lt;=1,(H92))</f>
        <v>-80</v>
      </c>
      <c r="J92" s="105">
        <f t="shared" si="21"/>
        <v>0</v>
      </c>
      <c r="L92" s="1"/>
      <c r="M92" s="1"/>
      <c r="Q92" s="175">
        <f t="shared" si="16"/>
        <v>-80</v>
      </c>
      <c r="R92" s="5" cm="1">
        <f t="array" ref="R92">+_xlfn.IFS(Q92&gt;1,(Q92-Q93),Q92&lt;=1,(Q92))</f>
        <v>-80</v>
      </c>
      <c r="S92" s="105">
        <f t="shared" si="22"/>
        <v>0</v>
      </c>
      <c r="W92" s="175">
        <f t="shared" si="17"/>
        <v>-80</v>
      </c>
      <c r="X92" s="5" cm="1">
        <f t="array" ref="X92">+_xlfn.IFS(W92&gt;1,(W92-W93),W92&lt;=1,(W92))</f>
        <v>-80</v>
      </c>
      <c r="Y92" s="105">
        <f t="shared" si="23"/>
        <v>0</v>
      </c>
      <c r="Z92" s="175"/>
      <c r="AA92" s="105"/>
      <c r="AB92" s="5"/>
      <c r="AC92" s="5"/>
      <c r="AD92" s="5"/>
      <c r="AE92" s="175">
        <f t="shared" si="18"/>
        <v>-80</v>
      </c>
      <c r="AF92" s="5" cm="1">
        <f t="array" ref="AF92">+_xlfn.IFS(AE92&gt;1,(AE92-AE93),AE92&lt;=1,(AE92))</f>
        <v>-80</v>
      </c>
      <c r="AG92" s="105">
        <f t="shared" si="24"/>
        <v>0</v>
      </c>
    </row>
    <row r="93" spans="1:33" x14ac:dyDescent="0.35">
      <c r="A93" s="457">
        <v>82</v>
      </c>
      <c r="B93" s="274">
        <v>81</v>
      </c>
      <c r="C93" s="438"/>
      <c r="D93" s="434">
        <f t="shared" si="19"/>
        <v>0</v>
      </c>
      <c r="E93" s="5">
        <f t="shared" si="25"/>
        <v>0</v>
      </c>
      <c r="F93" s="352">
        <f t="shared" si="20"/>
        <v>0</v>
      </c>
      <c r="G93" s="43">
        <v>82</v>
      </c>
      <c r="H93" s="234">
        <f t="shared" si="15"/>
        <v>-81</v>
      </c>
      <c r="I93" s="5" cm="1">
        <f t="array" ref="I93">+_xlfn.IFS(H93&gt;1,(H93-H94),H93&lt;=1,(H93))</f>
        <v>-81</v>
      </c>
      <c r="J93" s="105">
        <f t="shared" si="21"/>
        <v>0</v>
      </c>
      <c r="L93" s="1"/>
      <c r="M93" s="1"/>
      <c r="Q93" s="175">
        <f t="shared" si="16"/>
        <v>-81</v>
      </c>
      <c r="R93" s="5" cm="1">
        <f t="array" ref="R93">+_xlfn.IFS(Q93&gt;1,(Q93-Q94),Q93&lt;=1,(Q93))</f>
        <v>-81</v>
      </c>
      <c r="S93" s="105">
        <f t="shared" si="22"/>
        <v>0</v>
      </c>
      <c r="W93" s="175">
        <f t="shared" si="17"/>
        <v>-81</v>
      </c>
      <c r="X93" s="5" cm="1">
        <f t="array" ref="X93">+_xlfn.IFS(W93&gt;1,(W93-W94),W93&lt;=1,(W93))</f>
        <v>-81</v>
      </c>
      <c r="Y93" s="105">
        <f t="shared" si="23"/>
        <v>0</v>
      </c>
      <c r="Z93" s="175"/>
      <c r="AA93" s="105"/>
      <c r="AB93" s="5"/>
      <c r="AC93" s="5"/>
      <c r="AD93" s="5"/>
      <c r="AE93" s="175">
        <f t="shared" si="18"/>
        <v>-81</v>
      </c>
      <c r="AF93" s="5" cm="1">
        <f t="array" ref="AF93">+_xlfn.IFS(AE93&gt;1,(AE93-AE94),AE93&lt;=1,(AE93))</f>
        <v>-81</v>
      </c>
      <c r="AG93" s="105">
        <f t="shared" si="24"/>
        <v>0</v>
      </c>
    </row>
    <row r="94" spans="1:33" x14ac:dyDescent="0.35">
      <c r="A94" s="84">
        <v>83</v>
      </c>
      <c r="B94" s="275">
        <v>82</v>
      </c>
      <c r="C94" s="438"/>
      <c r="D94" s="434">
        <f t="shared" si="19"/>
        <v>0</v>
      </c>
      <c r="E94" s="5">
        <f t="shared" si="25"/>
        <v>0</v>
      </c>
      <c r="F94" s="352">
        <f t="shared" si="20"/>
        <v>0</v>
      </c>
      <c r="G94" s="43">
        <v>83</v>
      </c>
      <c r="H94" s="234">
        <f t="shared" si="15"/>
        <v>-82</v>
      </c>
      <c r="I94" s="5" cm="1">
        <f t="array" ref="I94">+_xlfn.IFS(H94&gt;1,(H94-H95),H94&lt;=1,(H94))</f>
        <v>-82</v>
      </c>
      <c r="J94" s="105">
        <f t="shared" si="21"/>
        <v>0</v>
      </c>
      <c r="L94" s="1"/>
      <c r="M94" s="1"/>
      <c r="Q94" s="175">
        <f t="shared" si="16"/>
        <v>-82</v>
      </c>
      <c r="R94" s="5" cm="1">
        <f t="array" ref="R94">+_xlfn.IFS(Q94&gt;1,(Q94-Q95),Q94&lt;=1,(Q94))</f>
        <v>-82</v>
      </c>
      <c r="S94" s="105">
        <f t="shared" si="22"/>
        <v>0</v>
      </c>
      <c r="W94" s="175">
        <f t="shared" si="17"/>
        <v>-82</v>
      </c>
      <c r="X94" s="5" cm="1">
        <f t="array" ref="X94">+_xlfn.IFS(W94&gt;1,(W94-W95),W94&lt;=1,(W94))</f>
        <v>-82</v>
      </c>
      <c r="Y94" s="105">
        <f t="shared" si="23"/>
        <v>0</v>
      </c>
      <c r="Z94" s="175"/>
      <c r="AA94" s="105"/>
      <c r="AB94" s="5"/>
      <c r="AC94" s="5"/>
      <c r="AD94" s="5"/>
      <c r="AE94" s="175">
        <f t="shared" si="18"/>
        <v>-82</v>
      </c>
      <c r="AF94" s="5" cm="1">
        <f t="array" ref="AF94">+_xlfn.IFS(AE94&gt;1,(AE94-AE95),AE94&lt;=1,(AE94))</f>
        <v>-82</v>
      </c>
      <c r="AG94" s="105">
        <f t="shared" si="24"/>
        <v>0</v>
      </c>
    </row>
    <row r="95" spans="1:33" x14ac:dyDescent="0.35">
      <c r="A95" s="84">
        <v>84</v>
      </c>
      <c r="B95" s="88">
        <v>83</v>
      </c>
      <c r="C95" s="438"/>
      <c r="D95" s="434">
        <f t="shared" si="19"/>
        <v>0</v>
      </c>
      <c r="E95" s="5">
        <f t="shared" si="25"/>
        <v>0</v>
      </c>
      <c r="F95" s="352">
        <f t="shared" si="20"/>
        <v>0</v>
      </c>
      <c r="G95" s="43">
        <v>84</v>
      </c>
      <c r="H95" s="234">
        <f t="shared" si="15"/>
        <v>-83</v>
      </c>
      <c r="I95" s="5" cm="1">
        <f t="array" ref="I95">+_xlfn.IFS(H95&gt;1,(H95-H96),H95&lt;=1,(H95))</f>
        <v>-83</v>
      </c>
      <c r="J95" s="105">
        <f t="shared" si="21"/>
        <v>0</v>
      </c>
      <c r="L95" s="1"/>
      <c r="M95" s="1"/>
      <c r="Q95" s="175">
        <f t="shared" si="16"/>
        <v>-83</v>
      </c>
      <c r="R95" s="5" cm="1">
        <f t="array" ref="R95">+_xlfn.IFS(Q95&gt;1,(Q95-Q96),Q95&lt;=1,(Q95))</f>
        <v>-83</v>
      </c>
      <c r="S95" s="105">
        <f t="shared" si="22"/>
        <v>0</v>
      </c>
      <c r="W95" s="175">
        <f t="shared" si="17"/>
        <v>-83</v>
      </c>
      <c r="X95" s="5" cm="1">
        <f t="array" ref="X95">+_xlfn.IFS(W95&gt;1,(W95-W96),W95&lt;=1,(W95))</f>
        <v>-83</v>
      </c>
      <c r="Y95" s="105">
        <f t="shared" si="23"/>
        <v>0</v>
      </c>
      <c r="Z95" s="175"/>
      <c r="AA95" s="105"/>
      <c r="AB95" s="5"/>
      <c r="AC95" s="5"/>
      <c r="AD95" s="5"/>
      <c r="AE95" s="175">
        <f t="shared" si="18"/>
        <v>-83</v>
      </c>
      <c r="AF95" s="5" cm="1">
        <f t="array" ref="AF95">+_xlfn.IFS(AE95&gt;1,(AE95-AE96),AE95&lt;=1,(AE95))</f>
        <v>-83</v>
      </c>
      <c r="AG95" s="105">
        <f t="shared" si="24"/>
        <v>0</v>
      </c>
    </row>
    <row r="96" spans="1:33" x14ac:dyDescent="0.35">
      <c r="A96" s="457">
        <v>85</v>
      </c>
      <c r="B96" s="88">
        <v>84</v>
      </c>
      <c r="C96" s="438"/>
      <c r="D96" s="434">
        <f t="shared" si="19"/>
        <v>0</v>
      </c>
      <c r="E96" s="5">
        <f t="shared" si="25"/>
        <v>0</v>
      </c>
      <c r="F96" s="352">
        <f t="shared" si="20"/>
        <v>0</v>
      </c>
      <c r="G96" s="43">
        <v>85</v>
      </c>
      <c r="H96" s="234">
        <f t="shared" si="15"/>
        <v>-84</v>
      </c>
      <c r="I96" s="5" cm="1">
        <f t="array" ref="I96">+_xlfn.IFS(H96&gt;1,(H96-H97),H96&lt;=1,(H96))</f>
        <v>-84</v>
      </c>
      <c r="J96" s="105">
        <f t="shared" si="21"/>
        <v>0</v>
      </c>
      <c r="L96" s="1"/>
      <c r="M96" s="1"/>
      <c r="Q96" s="175">
        <f t="shared" si="16"/>
        <v>-84</v>
      </c>
      <c r="R96" s="5" cm="1">
        <f t="array" ref="R96">+_xlfn.IFS(Q96&gt;1,(Q96-Q97),Q96&lt;=1,(Q96))</f>
        <v>-84</v>
      </c>
      <c r="S96" s="105">
        <f t="shared" si="22"/>
        <v>0</v>
      </c>
      <c r="W96" s="175">
        <f t="shared" si="17"/>
        <v>-84</v>
      </c>
      <c r="X96" s="5" cm="1">
        <f t="array" ref="X96">+_xlfn.IFS(W96&gt;1,(W96-W97),W96&lt;=1,(W96))</f>
        <v>-84</v>
      </c>
      <c r="Y96" s="105">
        <f t="shared" si="23"/>
        <v>0</v>
      </c>
      <c r="Z96" s="175"/>
      <c r="AA96" s="105"/>
      <c r="AB96" s="5"/>
      <c r="AC96" s="5"/>
      <c r="AD96" s="5"/>
      <c r="AE96" s="175">
        <f t="shared" si="18"/>
        <v>-84</v>
      </c>
      <c r="AF96" s="5" cm="1">
        <f t="array" ref="AF96">+_xlfn.IFS(AE96&gt;1,(AE96-AE97),AE96&lt;=1,(AE96))</f>
        <v>-84</v>
      </c>
      <c r="AG96" s="105">
        <f t="shared" si="24"/>
        <v>0</v>
      </c>
    </row>
    <row r="97" spans="1:33" x14ac:dyDescent="0.35">
      <c r="A97" s="84">
        <v>86</v>
      </c>
      <c r="B97" s="88">
        <v>85</v>
      </c>
      <c r="C97" s="438"/>
      <c r="D97" s="434">
        <f t="shared" si="19"/>
        <v>0</v>
      </c>
      <c r="E97" s="5">
        <f t="shared" si="25"/>
        <v>0</v>
      </c>
      <c r="F97" s="352">
        <f t="shared" si="20"/>
        <v>0</v>
      </c>
      <c r="G97" s="43">
        <v>86</v>
      </c>
      <c r="H97" s="234">
        <f t="shared" si="15"/>
        <v>-85</v>
      </c>
      <c r="I97" s="5" cm="1">
        <f t="array" ref="I97">+_xlfn.IFS(H97&gt;1,(H97-H98),H97&lt;=1,(H97))</f>
        <v>-85</v>
      </c>
      <c r="J97" s="105">
        <f t="shared" si="21"/>
        <v>0</v>
      </c>
      <c r="L97" s="1"/>
      <c r="M97" s="1"/>
      <c r="Q97" s="175">
        <f t="shared" si="16"/>
        <v>-85</v>
      </c>
      <c r="R97" s="5" cm="1">
        <f t="array" ref="R97">+_xlfn.IFS(Q97&gt;1,(Q97-Q98),Q97&lt;=1,(Q97))</f>
        <v>-85</v>
      </c>
      <c r="S97" s="105">
        <f t="shared" si="22"/>
        <v>0</v>
      </c>
      <c r="W97" s="175">
        <f t="shared" si="17"/>
        <v>-85</v>
      </c>
      <c r="X97" s="5" cm="1">
        <f t="array" ref="X97">+_xlfn.IFS(W97&gt;1,(W97-W98),W97&lt;=1,(W97))</f>
        <v>-85</v>
      </c>
      <c r="Y97" s="105">
        <f t="shared" si="23"/>
        <v>0</v>
      </c>
      <c r="Z97" s="175"/>
      <c r="AA97" s="105"/>
      <c r="AB97" s="5"/>
      <c r="AC97" s="5"/>
      <c r="AD97" s="5"/>
      <c r="AE97" s="175">
        <f t="shared" si="18"/>
        <v>-85</v>
      </c>
      <c r="AF97" s="5" cm="1">
        <f t="array" ref="AF97">+_xlfn.IFS(AE97&gt;1,(AE97-AE98),AE97&lt;=1,(AE97))</f>
        <v>-85</v>
      </c>
      <c r="AG97" s="105">
        <f t="shared" si="24"/>
        <v>0</v>
      </c>
    </row>
    <row r="98" spans="1:33" x14ac:dyDescent="0.35">
      <c r="A98" s="84">
        <v>87</v>
      </c>
      <c r="B98" s="88">
        <v>86</v>
      </c>
      <c r="C98" s="438"/>
      <c r="D98" s="434">
        <f t="shared" si="19"/>
        <v>0</v>
      </c>
      <c r="E98" s="5">
        <f t="shared" si="25"/>
        <v>0</v>
      </c>
      <c r="F98" s="352">
        <f t="shared" si="20"/>
        <v>0</v>
      </c>
      <c r="G98" s="43">
        <v>87</v>
      </c>
      <c r="H98" s="234">
        <f t="shared" si="15"/>
        <v>-86</v>
      </c>
      <c r="I98" s="5" cm="1">
        <f t="array" ref="I98">+_xlfn.IFS(H98&gt;1,(H98-H99),H98&lt;=1,(H98))</f>
        <v>-86</v>
      </c>
      <c r="J98" s="105">
        <f t="shared" si="21"/>
        <v>0</v>
      </c>
      <c r="L98" s="1"/>
      <c r="M98" s="1"/>
      <c r="Q98" s="175">
        <f t="shared" si="16"/>
        <v>-86</v>
      </c>
      <c r="R98" s="5" cm="1">
        <f t="array" ref="R98">+_xlfn.IFS(Q98&gt;1,(Q98-Q99),Q98&lt;=1,(Q98))</f>
        <v>-86</v>
      </c>
      <c r="S98" s="105">
        <f t="shared" si="22"/>
        <v>0</v>
      </c>
      <c r="W98" s="175">
        <f t="shared" si="17"/>
        <v>-86</v>
      </c>
      <c r="X98" s="5" cm="1">
        <f t="array" ref="X98">+_xlfn.IFS(W98&gt;1,(W98-W99),W98&lt;=1,(W98))</f>
        <v>-86</v>
      </c>
      <c r="Y98" s="105">
        <f t="shared" si="23"/>
        <v>0</v>
      </c>
      <c r="Z98" s="175"/>
      <c r="AA98" s="105"/>
      <c r="AB98" s="5"/>
      <c r="AC98" s="5"/>
      <c r="AD98" s="5"/>
      <c r="AE98" s="175">
        <f t="shared" si="18"/>
        <v>-86</v>
      </c>
      <c r="AF98" s="5" cm="1">
        <f t="array" ref="AF98">+_xlfn.IFS(AE98&gt;1,(AE98-AE99),AE98&lt;=1,(AE98))</f>
        <v>-86</v>
      </c>
      <c r="AG98" s="105">
        <f t="shared" si="24"/>
        <v>0</v>
      </c>
    </row>
    <row r="99" spans="1:33" x14ac:dyDescent="0.35">
      <c r="A99" s="457">
        <v>88</v>
      </c>
      <c r="B99" s="274">
        <v>87</v>
      </c>
      <c r="C99" s="438"/>
      <c r="D99" s="434">
        <f t="shared" si="19"/>
        <v>0</v>
      </c>
      <c r="E99" s="5">
        <f t="shared" si="25"/>
        <v>0</v>
      </c>
      <c r="F99" s="352">
        <f t="shared" si="20"/>
        <v>0</v>
      </c>
      <c r="G99" s="43">
        <v>88</v>
      </c>
      <c r="H99" s="234">
        <f t="shared" si="15"/>
        <v>-87</v>
      </c>
      <c r="I99" s="5" cm="1">
        <f t="array" ref="I99">+_xlfn.IFS(H99&gt;1,(H99-H100),H99&lt;=1,(H99))</f>
        <v>-87</v>
      </c>
      <c r="J99" s="105">
        <f t="shared" si="21"/>
        <v>0</v>
      </c>
      <c r="L99" s="1"/>
      <c r="M99" s="1"/>
      <c r="Q99" s="175">
        <f t="shared" si="16"/>
        <v>-87</v>
      </c>
      <c r="R99" s="5" cm="1">
        <f t="array" ref="R99">+_xlfn.IFS(Q99&gt;1,(Q99-Q100),Q99&lt;=1,(Q99))</f>
        <v>-87</v>
      </c>
      <c r="S99" s="105">
        <f t="shared" si="22"/>
        <v>0</v>
      </c>
      <c r="W99" s="175">
        <f t="shared" si="17"/>
        <v>-87</v>
      </c>
      <c r="X99" s="5" cm="1">
        <f t="array" ref="X99">+_xlfn.IFS(W99&gt;1,(W99-W100),W99&lt;=1,(W99))</f>
        <v>-87</v>
      </c>
      <c r="Y99" s="105">
        <f t="shared" si="23"/>
        <v>0</v>
      </c>
      <c r="Z99" s="175"/>
      <c r="AA99" s="105"/>
      <c r="AB99" s="5"/>
      <c r="AC99" s="5"/>
      <c r="AD99" s="5"/>
      <c r="AE99" s="175">
        <f t="shared" si="18"/>
        <v>-87</v>
      </c>
      <c r="AF99" s="5" cm="1">
        <f t="array" ref="AF99">+_xlfn.IFS(AE99&gt;1,(AE99-AE100),AE99&lt;=1,(AE99))</f>
        <v>-87</v>
      </c>
      <c r="AG99" s="105">
        <f t="shared" si="24"/>
        <v>0</v>
      </c>
    </row>
    <row r="100" spans="1:33" x14ac:dyDescent="0.35">
      <c r="A100" s="84">
        <v>89</v>
      </c>
      <c r="B100" s="275">
        <v>88</v>
      </c>
      <c r="C100" s="438"/>
      <c r="D100" s="434">
        <f t="shared" si="19"/>
        <v>0</v>
      </c>
      <c r="E100" s="5">
        <f t="shared" si="25"/>
        <v>0</v>
      </c>
      <c r="F100" s="352">
        <f t="shared" si="20"/>
        <v>0</v>
      </c>
      <c r="G100" s="43">
        <v>89</v>
      </c>
      <c r="H100" s="234">
        <f t="shared" si="15"/>
        <v>-88</v>
      </c>
      <c r="I100" s="5" cm="1">
        <f t="array" ref="I100">+_xlfn.IFS(H100&gt;1,(H100-H101),H100&lt;=1,(H100))</f>
        <v>-88</v>
      </c>
      <c r="J100" s="105">
        <f t="shared" si="21"/>
        <v>0</v>
      </c>
      <c r="L100" s="1"/>
      <c r="M100" s="1"/>
      <c r="Q100" s="175">
        <f t="shared" si="16"/>
        <v>-88</v>
      </c>
      <c r="R100" s="5" cm="1">
        <f t="array" ref="R100">+_xlfn.IFS(Q100&gt;1,(Q100-Q101),Q100&lt;=1,(Q100))</f>
        <v>-88</v>
      </c>
      <c r="S100" s="105">
        <f t="shared" si="22"/>
        <v>0</v>
      </c>
      <c r="W100" s="175">
        <f t="shared" si="17"/>
        <v>-88</v>
      </c>
      <c r="X100" s="5" cm="1">
        <f t="array" ref="X100">+_xlfn.IFS(W100&gt;1,(W100-W101),W100&lt;=1,(W100))</f>
        <v>-88</v>
      </c>
      <c r="Y100" s="105">
        <f t="shared" si="23"/>
        <v>0</v>
      </c>
      <c r="Z100" s="175"/>
      <c r="AA100" s="105"/>
      <c r="AB100" s="5"/>
      <c r="AC100" s="5"/>
      <c r="AD100" s="5"/>
      <c r="AE100" s="175">
        <f t="shared" si="18"/>
        <v>-88</v>
      </c>
      <c r="AF100" s="5" cm="1">
        <f t="array" ref="AF100">+_xlfn.IFS(AE100&gt;1,(AE100-AE101),AE100&lt;=1,(AE100))</f>
        <v>-88</v>
      </c>
      <c r="AG100" s="105">
        <f t="shared" si="24"/>
        <v>0</v>
      </c>
    </row>
    <row r="101" spans="1:33" x14ac:dyDescent="0.35">
      <c r="A101" s="84">
        <v>90</v>
      </c>
      <c r="B101" s="88">
        <v>89</v>
      </c>
      <c r="C101" s="438"/>
      <c r="D101" s="434">
        <f t="shared" si="19"/>
        <v>0</v>
      </c>
      <c r="E101" s="5">
        <f t="shared" si="25"/>
        <v>0</v>
      </c>
      <c r="F101" s="352">
        <f t="shared" si="20"/>
        <v>0</v>
      </c>
      <c r="G101" s="43">
        <v>90</v>
      </c>
      <c r="H101" s="234">
        <f t="shared" si="15"/>
        <v>-89</v>
      </c>
      <c r="I101" s="5" cm="1">
        <f t="array" ref="I101">+_xlfn.IFS(H101&gt;1,(H101-H102),H101&lt;=1,(H101))</f>
        <v>-89</v>
      </c>
      <c r="J101" s="105">
        <f t="shared" si="21"/>
        <v>0</v>
      </c>
      <c r="L101" s="1"/>
      <c r="M101" s="1"/>
      <c r="Q101" s="175">
        <f t="shared" si="16"/>
        <v>-89</v>
      </c>
      <c r="R101" s="5" cm="1">
        <f t="array" ref="R101">+_xlfn.IFS(Q101&gt;1,(Q101-Q102),Q101&lt;=1,(Q101))</f>
        <v>-89</v>
      </c>
      <c r="S101" s="105">
        <f t="shared" si="22"/>
        <v>0</v>
      </c>
      <c r="W101" s="175">
        <f t="shared" si="17"/>
        <v>-89</v>
      </c>
      <c r="X101" s="5" cm="1">
        <f t="array" ref="X101">+_xlfn.IFS(W101&gt;1,(W101-W102),W101&lt;=1,(W101))</f>
        <v>-89</v>
      </c>
      <c r="Y101" s="105">
        <f t="shared" si="23"/>
        <v>0</v>
      </c>
      <c r="Z101" s="175"/>
      <c r="AA101" s="105"/>
      <c r="AB101" s="5"/>
      <c r="AC101" s="5"/>
      <c r="AD101" s="5"/>
      <c r="AE101" s="175">
        <f t="shared" si="18"/>
        <v>-89</v>
      </c>
      <c r="AF101" s="5" cm="1">
        <f t="array" ref="AF101">+_xlfn.IFS(AE101&gt;1,(AE101-AE102),AE101&lt;=1,(AE101))</f>
        <v>-89</v>
      </c>
      <c r="AG101" s="105">
        <f t="shared" si="24"/>
        <v>0</v>
      </c>
    </row>
    <row r="102" spans="1:33" x14ac:dyDescent="0.35">
      <c r="A102" s="457">
        <v>91</v>
      </c>
      <c r="B102" s="88">
        <v>90</v>
      </c>
      <c r="C102" s="438"/>
      <c r="D102" s="434">
        <f t="shared" si="19"/>
        <v>0</v>
      </c>
      <c r="E102" s="5">
        <f t="shared" si="25"/>
        <v>0</v>
      </c>
      <c r="F102" s="352">
        <f t="shared" si="20"/>
        <v>0</v>
      </c>
      <c r="G102" s="43">
        <v>91</v>
      </c>
      <c r="H102" s="234">
        <f t="shared" si="15"/>
        <v>-90</v>
      </c>
      <c r="I102" s="5" cm="1">
        <f t="array" ref="I102">+_xlfn.IFS(H102&gt;1,(H102-H103),H102&lt;=1,(H102))</f>
        <v>-90</v>
      </c>
      <c r="J102" s="105">
        <f t="shared" si="21"/>
        <v>0</v>
      </c>
      <c r="L102" s="1"/>
      <c r="M102" s="1"/>
      <c r="Q102" s="175">
        <f t="shared" si="16"/>
        <v>-90</v>
      </c>
      <c r="R102" s="5" cm="1">
        <f t="array" ref="R102">+_xlfn.IFS(Q102&gt;1,(Q102-Q103),Q102&lt;=1,(Q102))</f>
        <v>-90</v>
      </c>
      <c r="S102" s="105">
        <f t="shared" si="22"/>
        <v>0</v>
      </c>
      <c r="W102" s="175">
        <f t="shared" si="17"/>
        <v>-90</v>
      </c>
      <c r="X102" s="5" cm="1">
        <f t="array" ref="X102">+_xlfn.IFS(W102&gt;1,(W102-W103),W102&lt;=1,(W102))</f>
        <v>-90</v>
      </c>
      <c r="Y102" s="105">
        <f t="shared" si="23"/>
        <v>0</v>
      </c>
      <c r="Z102" s="175"/>
      <c r="AA102" s="105"/>
      <c r="AB102" s="5"/>
      <c r="AC102" s="5"/>
      <c r="AD102" s="5"/>
      <c r="AE102" s="175">
        <f t="shared" si="18"/>
        <v>-90</v>
      </c>
      <c r="AF102" s="5" cm="1">
        <f t="array" ref="AF102">+_xlfn.IFS(AE102&gt;1,(AE102-AE103),AE102&lt;=1,(AE102))</f>
        <v>-90</v>
      </c>
      <c r="AG102" s="105">
        <f t="shared" si="24"/>
        <v>0</v>
      </c>
    </row>
    <row r="103" spans="1:33" x14ac:dyDescent="0.35">
      <c r="A103" s="84">
        <v>92</v>
      </c>
      <c r="B103" s="88">
        <v>91</v>
      </c>
      <c r="C103" s="438"/>
      <c r="D103" s="434">
        <f t="shared" si="19"/>
        <v>0</v>
      </c>
      <c r="E103" s="5">
        <f t="shared" si="25"/>
        <v>0</v>
      </c>
      <c r="F103" s="352">
        <f t="shared" si="20"/>
        <v>0</v>
      </c>
      <c r="G103" s="43">
        <v>92</v>
      </c>
      <c r="H103" s="234">
        <f t="shared" si="15"/>
        <v>-91</v>
      </c>
      <c r="I103" s="5" cm="1">
        <f t="array" ref="I103">+_xlfn.IFS(H103&gt;1,(H103-H104),H103&lt;=1,(H103))</f>
        <v>-91</v>
      </c>
      <c r="J103" s="105">
        <f t="shared" si="21"/>
        <v>0</v>
      </c>
      <c r="L103" s="1"/>
      <c r="M103" s="1"/>
      <c r="Q103" s="175">
        <f t="shared" si="16"/>
        <v>-91</v>
      </c>
      <c r="R103" s="5" cm="1">
        <f t="array" ref="R103">+_xlfn.IFS(Q103&gt;1,(Q103-Q104),Q103&lt;=1,(Q103))</f>
        <v>-91</v>
      </c>
      <c r="S103" s="105">
        <f t="shared" si="22"/>
        <v>0</v>
      </c>
      <c r="W103" s="175">
        <f t="shared" si="17"/>
        <v>-91</v>
      </c>
      <c r="X103" s="5" cm="1">
        <f t="array" ref="X103">+_xlfn.IFS(W103&gt;1,(W103-W104),W103&lt;=1,(W103))</f>
        <v>-91</v>
      </c>
      <c r="Y103" s="105">
        <f t="shared" si="23"/>
        <v>0</v>
      </c>
      <c r="Z103" s="175"/>
      <c r="AA103" s="105"/>
      <c r="AB103" s="5"/>
      <c r="AC103" s="5"/>
      <c r="AD103" s="5"/>
      <c r="AE103" s="175">
        <f t="shared" si="18"/>
        <v>-91</v>
      </c>
      <c r="AF103" s="5" cm="1">
        <f t="array" ref="AF103">+_xlfn.IFS(AE103&gt;1,(AE103-AE104),AE103&lt;=1,(AE103))</f>
        <v>-91</v>
      </c>
      <c r="AG103" s="105">
        <f t="shared" si="24"/>
        <v>0</v>
      </c>
    </row>
    <row r="104" spans="1:33" x14ac:dyDescent="0.35">
      <c r="A104" s="84">
        <v>93</v>
      </c>
      <c r="B104" s="88">
        <v>92</v>
      </c>
      <c r="C104" s="438"/>
      <c r="D104" s="434">
        <f t="shared" si="19"/>
        <v>0</v>
      </c>
      <c r="E104" s="5">
        <f t="shared" si="25"/>
        <v>0</v>
      </c>
      <c r="F104" s="352">
        <f t="shared" si="20"/>
        <v>0</v>
      </c>
      <c r="G104" s="43">
        <v>93</v>
      </c>
      <c r="H104" s="234">
        <f t="shared" si="15"/>
        <v>-92</v>
      </c>
      <c r="I104" s="5" cm="1">
        <f t="array" ref="I104">+_xlfn.IFS(H104&gt;1,(H104-H105),H104&lt;=1,(H104))</f>
        <v>-92</v>
      </c>
      <c r="J104" s="105">
        <f t="shared" si="21"/>
        <v>0</v>
      </c>
      <c r="L104" s="1"/>
      <c r="M104" s="1"/>
      <c r="Q104" s="175">
        <f t="shared" si="16"/>
        <v>-92</v>
      </c>
      <c r="R104" s="5" cm="1">
        <f t="array" ref="R104">+_xlfn.IFS(Q104&gt;1,(Q104-Q105),Q104&lt;=1,(Q104))</f>
        <v>-92</v>
      </c>
      <c r="S104" s="105">
        <f t="shared" si="22"/>
        <v>0</v>
      </c>
      <c r="W104" s="175">
        <f t="shared" si="17"/>
        <v>-92</v>
      </c>
      <c r="X104" s="5" cm="1">
        <f t="array" ref="X104">+_xlfn.IFS(W104&gt;1,(W104-W105),W104&lt;=1,(W104))</f>
        <v>-92</v>
      </c>
      <c r="Y104" s="105">
        <f t="shared" si="23"/>
        <v>0</v>
      </c>
      <c r="Z104" s="175"/>
      <c r="AA104" s="105"/>
      <c r="AB104" s="5"/>
      <c r="AC104" s="5"/>
      <c r="AD104" s="5"/>
      <c r="AE104" s="175">
        <f t="shared" si="18"/>
        <v>-92</v>
      </c>
      <c r="AF104" s="5" cm="1">
        <f t="array" ref="AF104">+_xlfn.IFS(AE104&gt;1,(AE104-AE105),AE104&lt;=1,(AE104))</f>
        <v>-92</v>
      </c>
      <c r="AG104" s="105">
        <f t="shared" si="24"/>
        <v>0</v>
      </c>
    </row>
    <row r="105" spans="1:33" x14ac:dyDescent="0.35">
      <c r="A105" s="457">
        <v>94</v>
      </c>
      <c r="B105" s="274">
        <v>93</v>
      </c>
      <c r="C105" s="438"/>
      <c r="D105" s="434">
        <f t="shared" si="19"/>
        <v>0</v>
      </c>
      <c r="E105" s="5">
        <f t="shared" si="25"/>
        <v>0</v>
      </c>
      <c r="F105" s="352">
        <f t="shared" si="20"/>
        <v>0</v>
      </c>
      <c r="G105" s="43">
        <v>94</v>
      </c>
      <c r="H105" s="234">
        <f t="shared" si="15"/>
        <v>-93</v>
      </c>
      <c r="I105" s="5" cm="1">
        <f t="array" ref="I105">+_xlfn.IFS(H105&gt;1,(H105-H106),H105&lt;=1,(H105))</f>
        <v>-93</v>
      </c>
      <c r="J105" s="105">
        <f t="shared" si="21"/>
        <v>0</v>
      </c>
      <c r="L105" s="1"/>
      <c r="M105" s="1"/>
      <c r="Q105" s="175">
        <f t="shared" si="16"/>
        <v>-93</v>
      </c>
      <c r="R105" s="5" cm="1">
        <f t="array" ref="R105">+_xlfn.IFS(Q105&gt;1,(Q105-Q106),Q105&lt;=1,(Q105))</f>
        <v>-93</v>
      </c>
      <c r="S105" s="105">
        <f t="shared" si="22"/>
        <v>0</v>
      </c>
      <c r="W105" s="175">
        <f t="shared" si="17"/>
        <v>-93</v>
      </c>
      <c r="X105" s="5" cm="1">
        <f t="array" ref="X105">+_xlfn.IFS(W105&gt;1,(W105-W106),W105&lt;=1,(W105))</f>
        <v>-93</v>
      </c>
      <c r="Y105" s="105">
        <f t="shared" si="23"/>
        <v>0</v>
      </c>
      <c r="Z105" s="175"/>
      <c r="AA105" s="105"/>
      <c r="AB105" s="5"/>
      <c r="AC105" s="5"/>
      <c r="AD105" s="5"/>
      <c r="AE105" s="175">
        <f t="shared" si="18"/>
        <v>-93</v>
      </c>
      <c r="AF105" s="5" cm="1">
        <f t="array" ref="AF105">+_xlfn.IFS(AE105&gt;1,(AE105-AE106),AE105&lt;=1,(AE105))</f>
        <v>-93</v>
      </c>
      <c r="AG105" s="105">
        <f t="shared" si="24"/>
        <v>0</v>
      </c>
    </row>
    <row r="106" spans="1:33" x14ac:dyDescent="0.35">
      <c r="A106" s="84">
        <v>95</v>
      </c>
      <c r="B106" s="275">
        <v>94</v>
      </c>
      <c r="C106" s="438"/>
      <c r="D106" s="434">
        <f t="shared" si="19"/>
        <v>0</v>
      </c>
      <c r="E106" s="5">
        <f t="shared" si="25"/>
        <v>0</v>
      </c>
      <c r="F106" s="352">
        <f t="shared" si="20"/>
        <v>0</v>
      </c>
      <c r="G106" s="43">
        <v>95</v>
      </c>
      <c r="H106" s="234">
        <f t="shared" si="15"/>
        <v>-94</v>
      </c>
      <c r="I106" s="5" cm="1">
        <f t="array" ref="I106">+_xlfn.IFS(H106&gt;1,(H106-H107),H106&lt;=1,(H106))</f>
        <v>-94</v>
      </c>
      <c r="J106" s="105">
        <f t="shared" si="21"/>
        <v>0</v>
      </c>
      <c r="L106" s="1"/>
      <c r="M106" s="1"/>
      <c r="Q106" s="175">
        <f t="shared" si="16"/>
        <v>-94</v>
      </c>
      <c r="R106" s="5" cm="1">
        <f t="array" ref="R106">+_xlfn.IFS(Q106&gt;1,(Q106-Q107),Q106&lt;=1,(Q106))</f>
        <v>-94</v>
      </c>
      <c r="S106" s="105">
        <f t="shared" si="22"/>
        <v>0</v>
      </c>
      <c r="W106" s="175">
        <f t="shared" si="17"/>
        <v>-94</v>
      </c>
      <c r="X106" s="5" cm="1">
        <f t="array" ref="X106">+_xlfn.IFS(W106&gt;1,(W106-W107),W106&lt;=1,(W106))</f>
        <v>-94</v>
      </c>
      <c r="Y106" s="105">
        <f t="shared" si="23"/>
        <v>0</v>
      </c>
      <c r="Z106" s="175"/>
      <c r="AA106" s="105"/>
      <c r="AB106" s="5"/>
      <c r="AC106" s="5"/>
      <c r="AD106" s="5"/>
      <c r="AE106" s="175">
        <f t="shared" si="18"/>
        <v>-94</v>
      </c>
      <c r="AF106" s="5" cm="1">
        <f t="array" ref="AF106">+_xlfn.IFS(AE106&gt;1,(AE106-AE107),AE106&lt;=1,(AE106))</f>
        <v>-94</v>
      </c>
      <c r="AG106" s="105">
        <f t="shared" si="24"/>
        <v>0</v>
      </c>
    </row>
    <row r="107" spans="1:33" x14ac:dyDescent="0.35">
      <c r="A107" s="84">
        <v>96</v>
      </c>
      <c r="B107" s="88">
        <v>95</v>
      </c>
      <c r="C107" s="438"/>
      <c r="D107" s="434">
        <f t="shared" si="19"/>
        <v>0</v>
      </c>
      <c r="E107" s="5">
        <f t="shared" si="25"/>
        <v>0</v>
      </c>
      <c r="F107" s="352">
        <f t="shared" si="20"/>
        <v>0</v>
      </c>
      <c r="G107" s="43">
        <v>96</v>
      </c>
      <c r="H107" s="234">
        <f t="shared" si="15"/>
        <v>-95</v>
      </c>
      <c r="I107" s="5" cm="1">
        <f t="array" ref="I107">+_xlfn.IFS(H107&gt;1,(H107-H108),H107&lt;=1,(H107))</f>
        <v>-95</v>
      </c>
      <c r="J107" s="105">
        <f t="shared" si="21"/>
        <v>0</v>
      </c>
      <c r="L107" s="1"/>
      <c r="M107" s="1"/>
      <c r="Q107" s="175">
        <f t="shared" si="16"/>
        <v>-95</v>
      </c>
      <c r="R107" s="5" cm="1">
        <f t="array" ref="R107">+_xlfn.IFS(Q107&gt;1,(Q107-Q108),Q107&lt;=1,(Q107))</f>
        <v>-95</v>
      </c>
      <c r="S107" s="105">
        <f t="shared" si="22"/>
        <v>0</v>
      </c>
      <c r="W107" s="175">
        <f t="shared" si="17"/>
        <v>-95</v>
      </c>
      <c r="X107" s="5" cm="1">
        <f t="array" ref="X107">+_xlfn.IFS(W107&gt;1,(W107-W108),W107&lt;=1,(W107))</f>
        <v>-95</v>
      </c>
      <c r="Y107" s="105">
        <f t="shared" si="23"/>
        <v>0</v>
      </c>
      <c r="Z107" s="175"/>
      <c r="AA107" s="105"/>
      <c r="AB107" s="5"/>
      <c r="AC107" s="5"/>
      <c r="AD107" s="5"/>
      <c r="AE107" s="175">
        <f t="shared" si="18"/>
        <v>-95</v>
      </c>
      <c r="AF107" s="5" cm="1">
        <f t="array" ref="AF107">+_xlfn.IFS(AE107&gt;1,(AE107-AE108),AE107&lt;=1,(AE107))</f>
        <v>-95</v>
      </c>
      <c r="AG107" s="105">
        <f t="shared" si="24"/>
        <v>0</v>
      </c>
    </row>
    <row r="108" spans="1:33" x14ac:dyDescent="0.35">
      <c r="A108" s="457">
        <v>97</v>
      </c>
      <c r="B108" s="88">
        <v>96</v>
      </c>
      <c r="C108" s="438"/>
      <c r="D108" s="434">
        <f t="shared" si="19"/>
        <v>0</v>
      </c>
      <c r="E108" s="5">
        <f t="shared" si="25"/>
        <v>0</v>
      </c>
      <c r="F108" s="352">
        <f t="shared" si="20"/>
        <v>0</v>
      </c>
      <c r="G108" s="43">
        <v>97</v>
      </c>
      <c r="H108" s="234">
        <f t="shared" si="15"/>
        <v>-96</v>
      </c>
      <c r="I108" s="5" cm="1">
        <f t="array" ref="I108">+_xlfn.IFS(H108&gt;1,(H108-H109),H108&lt;=1,(H108))</f>
        <v>-96</v>
      </c>
      <c r="J108" s="105">
        <f t="shared" si="21"/>
        <v>0</v>
      </c>
      <c r="L108" s="1"/>
      <c r="M108" s="1"/>
      <c r="Q108" s="175">
        <f t="shared" si="16"/>
        <v>-96</v>
      </c>
      <c r="R108" s="5" cm="1">
        <f t="array" ref="R108">+_xlfn.IFS(Q108&gt;1,(Q108-Q109),Q108&lt;=1,(Q108))</f>
        <v>-96</v>
      </c>
      <c r="S108" s="105">
        <f t="shared" si="22"/>
        <v>0</v>
      </c>
      <c r="W108" s="175">
        <f t="shared" si="17"/>
        <v>-96</v>
      </c>
      <c r="X108" s="5" cm="1">
        <f t="array" ref="X108">+_xlfn.IFS(W108&gt;1,(W108-W109),W108&lt;=1,(W108))</f>
        <v>-96</v>
      </c>
      <c r="Y108" s="105">
        <f t="shared" si="23"/>
        <v>0</v>
      </c>
      <c r="Z108" s="175"/>
      <c r="AA108" s="105"/>
      <c r="AB108" s="5"/>
      <c r="AC108" s="5"/>
      <c r="AD108" s="5"/>
      <c r="AE108" s="175">
        <f t="shared" si="18"/>
        <v>-96</v>
      </c>
      <c r="AF108" s="5" cm="1">
        <f t="array" ref="AF108">+_xlfn.IFS(AE108&gt;1,(AE108-AE109),AE108&lt;=1,(AE108))</f>
        <v>-96</v>
      </c>
      <c r="AG108" s="105">
        <f t="shared" si="24"/>
        <v>0</v>
      </c>
    </row>
    <row r="109" spans="1:33" x14ac:dyDescent="0.35">
      <c r="A109" s="84">
        <v>98</v>
      </c>
      <c r="B109" s="88">
        <v>97</v>
      </c>
      <c r="C109" s="438"/>
      <c r="D109" s="434">
        <f t="shared" si="19"/>
        <v>0</v>
      </c>
      <c r="E109" s="5">
        <f t="shared" si="25"/>
        <v>0</v>
      </c>
      <c r="F109" s="352">
        <f t="shared" si="20"/>
        <v>0</v>
      </c>
      <c r="G109" s="43">
        <v>98</v>
      </c>
      <c r="H109" s="234">
        <f t="shared" si="15"/>
        <v>-97</v>
      </c>
      <c r="I109" s="5" cm="1">
        <f t="array" ref="I109">+_xlfn.IFS(H109&gt;1,(H109-H110),H109&lt;=1,(H109))</f>
        <v>-97</v>
      </c>
      <c r="J109" s="105">
        <f t="shared" si="21"/>
        <v>0</v>
      </c>
      <c r="L109" s="1"/>
      <c r="M109" s="1"/>
      <c r="Q109" s="175">
        <f t="shared" si="16"/>
        <v>-97</v>
      </c>
      <c r="R109" s="5" cm="1">
        <f t="array" ref="R109">+_xlfn.IFS(Q109&gt;1,(Q109-Q110),Q109&lt;=1,(Q109))</f>
        <v>-97</v>
      </c>
      <c r="S109" s="105">
        <f t="shared" si="22"/>
        <v>0</v>
      </c>
      <c r="W109" s="175">
        <f t="shared" si="17"/>
        <v>-97</v>
      </c>
      <c r="X109" s="5" cm="1">
        <f t="array" ref="X109">+_xlfn.IFS(W109&gt;1,(W109-W110),W109&lt;=1,(W109))</f>
        <v>-97</v>
      </c>
      <c r="Y109" s="105">
        <f t="shared" si="23"/>
        <v>0</v>
      </c>
      <c r="Z109" s="175"/>
      <c r="AA109" s="105"/>
      <c r="AB109" s="5"/>
      <c r="AC109" s="5"/>
      <c r="AD109" s="5"/>
      <c r="AE109" s="175">
        <f t="shared" si="18"/>
        <v>-97</v>
      </c>
      <c r="AF109" s="5" cm="1">
        <f t="array" ref="AF109">+_xlfn.IFS(AE109&gt;1,(AE109-AE110),AE109&lt;=1,(AE109))</f>
        <v>-97</v>
      </c>
      <c r="AG109" s="105">
        <f t="shared" si="24"/>
        <v>0</v>
      </c>
    </row>
    <row r="110" spans="1:33" x14ac:dyDescent="0.35">
      <c r="A110" s="84">
        <v>99</v>
      </c>
      <c r="B110" s="88">
        <v>98</v>
      </c>
      <c r="C110" s="438"/>
      <c r="D110" s="434">
        <f t="shared" si="19"/>
        <v>0</v>
      </c>
      <c r="E110" s="5">
        <f t="shared" si="25"/>
        <v>0</v>
      </c>
      <c r="F110" s="352">
        <f t="shared" si="20"/>
        <v>0</v>
      </c>
      <c r="G110" s="43">
        <v>99</v>
      </c>
      <c r="H110" s="234">
        <f t="shared" si="15"/>
        <v>-98</v>
      </c>
      <c r="I110" s="5" cm="1">
        <f t="array" ref="I110">+_xlfn.IFS(H110&gt;1,(H110-H111),H110&lt;=1,(H110))</f>
        <v>-98</v>
      </c>
      <c r="J110" s="105">
        <f t="shared" si="21"/>
        <v>0</v>
      </c>
      <c r="L110" s="1"/>
      <c r="M110" s="1"/>
      <c r="Q110" s="175">
        <f t="shared" si="16"/>
        <v>-98</v>
      </c>
      <c r="R110" s="5" cm="1">
        <f t="array" ref="R110">+_xlfn.IFS(Q110&gt;1,(Q110-Q111),Q110&lt;=1,(Q110))</f>
        <v>-98</v>
      </c>
      <c r="S110" s="105">
        <f t="shared" si="22"/>
        <v>0</v>
      </c>
      <c r="W110" s="175">
        <f t="shared" si="17"/>
        <v>-98</v>
      </c>
      <c r="X110" s="5" cm="1">
        <f t="array" ref="X110">+_xlfn.IFS(W110&gt;1,(W110-W111),W110&lt;=1,(W110))</f>
        <v>-98</v>
      </c>
      <c r="Y110" s="105">
        <f t="shared" si="23"/>
        <v>0</v>
      </c>
      <c r="Z110" s="175"/>
      <c r="AA110" s="105"/>
      <c r="AB110" s="5"/>
      <c r="AC110" s="5"/>
      <c r="AD110" s="5"/>
      <c r="AE110" s="175">
        <f t="shared" si="18"/>
        <v>-98</v>
      </c>
      <c r="AF110" s="5" cm="1">
        <f t="array" ref="AF110">+_xlfn.IFS(AE110&gt;1,(AE110-AE111),AE110&lt;=1,(AE110))</f>
        <v>-98</v>
      </c>
      <c r="AG110" s="105">
        <f t="shared" si="24"/>
        <v>0</v>
      </c>
    </row>
    <row r="111" spans="1:33" x14ac:dyDescent="0.35">
      <c r="A111" s="457">
        <v>100</v>
      </c>
      <c r="B111" s="274">
        <v>99</v>
      </c>
      <c r="C111" s="438"/>
      <c r="D111" s="434">
        <f t="shared" si="19"/>
        <v>0</v>
      </c>
      <c r="E111" s="5">
        <f t="shared" si="25"/>
        <v>0</v>
      </c>
      <c r="F111" s="352">
        <f t="shared" si="20"/>
        <v>0</v>
      </c>
      <c r="G111" s="43">
        <v>100</v>
      </c>
      <c r="H111" s="234">
        <f t="shared" si="15"/>
        <v>-99</v>
      </c>
      <c r="I111" s="5" cm="1">
        <f t="array" ref="I111">+_xlfn.IFS(H111&gt;1,(H111-H112),H111&lt;=1,(H111))</f>
        <v>-99</v>
      </c>
      <c r="J111" s="105">
        <f t="shared" si="21"/>
        <v>0</v>
      </c>
      <c r="L111" s="1"/>
      <c r="M111" s="1"/>
      <c r="Q111" s="175">
        <f t="shared" si="16"/>
        <v>-99</v>
      </c>
      <c r="R111" s="5" cm="1">
        <f t="array" ref="R111">+_xlfn.IFS(Q111&gt;1,(Q111-Q112),Q111&lt;=1,(Q111))</f>
        <v>-99</v>
      </c>
      <c r="S111" s="105">
        <f t="shared" si="22"/>
        <v>0</v>
      </c>
      <c r="W111" s="175">
        <f t="shared" si="17"/>
        <v>-99</v>
      </c>
      <c r="X111" s="5" cm="1">
        <f t="array" ref="X111">+_xlfn.IFS(W111&gt;1,(W111-W112),W111&lt;=1,(W111))</f>
        <v>-99</v>
      </c>
      <c r="Y111" s="105">
        <f t="shared" si="23"/>
        <v>0</v>
      </c>
      <c r="Z111" s="175"/>
      <c r="AA111" s="105"/>
      <c r="AB111" s="5"/>
      <c r="AC111" s="5"/>
      <c r="AD111" s="5"/>
      <c r="AE111" s="175">
        <f t="shared" si="18"/>
        <v>-99</v>
      </c>
      <c r="AF111" s="5" cm="1">
        <f t="array" ref="AF111">+_xlfn.IFS(AE111&gt;1,(AE111-AE112),AE111&lt;=1,(AE111))</f>
        <v>-99</v>
      </c>
      <c r="AG111" s="105">
        <f t="shared" si="24"/>
        <v>0</v>
      </c>
    </row>
    <row r="112" spans="1:33" x14ac:dyDescent="0.35">
      <c r="B112" s="275"/>
      <c r="C112" s="438"/>
      <c r="D112" s="434"/>
      <c r="E112" s="5"/>
      <c r="F112" s="352"/>
      <c r="G112" s="5"/>
      <c r="H112" s="234"/>
      <c r="I112" s="5"/>
      <c r="J112" s="105"/>
      <c r="L112" s="1"/>
      <c r="M112" s="1"/>
      <c r="Q112" s="175"/>
      <c r="R112" s="5"/>
      <c r="S112" s="105"/>
      <c r="W112" s="175"/>
      <c r="X112" s="5"/>
      <c r="Y112" s="105"/>
      <c r="Z112" s="175"/>
      <c r="AA112" s="105"/>
      <c r="AB112" s="5"/>
      <c r="AC112" s="5"/>
      <c r="AD112" s="5"/>
      <c r="AE112" s="175"/>
      <c r="AF112" s="105"/>
      <c r="AG112" s="105"/>
    </row>
    <row r="113" spans="2:9" x14ac:dyDescent="0.35">
      <c r="B113" s="275"/>
      <c r="H113" s="234"/>
      <c r="I113" s="5"/>
    </row>
  </sheetData>
  <mergeCells count="2">
    <mergeCell ref="H3:S3"/>
    <mergeCell ref="V3:AG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CF53F-DCA9-462D-A380-48445FDA3D76}">
  <sheetPr>
    <tabColor rgb="FF996633"/>
  </sheetPr>
  <dimension ref="A1:XET37"/>
  <sheetViews>
    <sheetView topLeftCell="A3" zoomScale="80" zoomScaleNormal="80" workbookViewId="0">
      <selection activeCell="X46" sqref="X46"/>
    </sheetView>
  </sheetViews>
  <sheetFormatPr defaultRowHeight="14.5" x14ac:dyDescent="0.35"/>
  <cols>
    <col min="1" max="1" width="8.7265625" style="77"/>
    <col min="2" max="2" width="6.453125" style="77" customWidth="1"/>
    <col min="3" max="3" width="26.81640625" customWidth="1"/>
    <col min="4" max="4" width="7.54296875" customWidth="1"/>
    <col min="5" max="5" width="16.1796875" customWidth="1"/>
    <col min="6" max="6" width="8.7265625" customWidth="1"/>
    <col min="7" max="7" width="11" customWidth="1"/>
    <col min="8" max="8" width="8.7265625" customWidth="1"/>
    <col min="9" max="9" width="0" style="15" hidden="1" customWidth="1"/>
    <col min="10" max="12" width="0" hidden="1" customWidth="1"/>
    <col min="13" max="13" width="15.54296875" hidden="1" customWidth="1"/>
    <col min="14" max="14" width="0" style="16" hidden="1" customWidth="1"/>
    <col min="20" max="21" width="8.7265625" customWidth="1"/>
    <col min="22" max="22" width="8.7265625" style="77"/>
    <col min="23" max="23" width="6.1796875" style="77" customWidth="1"/>
    <col min="24" max="24" width="25.7265625" customWidth="1"/>
    <col min="30" max="30" width="0" style="22" hidden="1" customWidth="1"/>
    <col min="31" max="33" width="0" hidden="1" customWidth="1"/>
    <col min="34" max="34" width="12.1796875" hidden="1" customWidth="1"/>
    <col min="35" max="35" width="0" hidden="1" customWidth="1"/>
    <col min="36" max="36" width="8.7265625" style="22"/>
    <col min="43" max="43" width="8.7265625" style="77"/>
  </cols>
  <sheetData>
    <row r="1" spans="1:1023 1037:2047 2052:3060 3074:4089 4103:5118 5132:6142 6147:7155 7169:8184 8198:9213 9227:10237 10242:11264 11266:12279 12293:13308 13322:14332 14337:15359 15361:16374" s="79" customFormat="1" ht="21" x14ac:dyDescent="0.5">
      <c r="A1" s="78" t="s">
        <v>342</v>
      </c>
      <c r="I1" s="80"/>
      <c r="O1" s="80"/>
      <c r="AD1" s="80"/>
      <c r="AJ1" s="80"/>
      <c r="AX1" s="80"/>
      <c r="AZ1" s="81"/>
      <c r="BE1" s="80"/>
      <c r="BS1" s="80"/>
      <c r="BU1" s="81"/>
      <c r="BZ1" s="80"/>
      <c r="CN1" s="80"/>
      <c r="CP1" s="81"/>
      <c r="CU1" s="80"/>
      <c r="DI1" s="80"/>
      <c r="DK1" s="81"/>
      <c r="DP1" s="80"/>
      <c r="ED1" s="80"/>
      <c r="EF1" s="81"/>
      <c r="EK1" s="80"/>
      <c r="EY1" s="80"/>
      <c r="FA1" s="81"/>
      <c r="FF1" s="80"/>
      <c r="FT1" s="80"/>
      <c r="FV1" s="81"/>
      <c r="GA1" s="80"/>
      <c r="GO1" s="80"/>
      <c r="GQ1" s="81"/>
      <c r="GV1" s="80"/>
      <c r="HJ1" s="80"/>
      <c r="HL1" s="81"/>
      <c r="HQ1" s="80"/>
      <c r="IE1" s="80"/>
      <c r="IG1" s="81"/>
      <c r="IL1" s="80"/>
      <c r="IZ1" s="80"/>
      <c r="JB1" s="81"/>
      <c r="JG1" s="80"/>
      <c r="JU1" s="80"/>
      <c r="JW1" s="81"/>
      <c r="KB1" s="80"/>
      <c r="KP1" s="80"/>
      <c r="KR1" s="81"/>
      <c r="KW1" s="80"/>
      <c r="LK1" s="80"/>
      <c r="LM1" s="81"/>
      <c r="LR1" s="80"/>
      <c r="MF1" s="80"/>
      <c r="MH1" s="81"/>
      <c r="MM1" s="80"/>
      <c r="NA1" s="80"/>
      <c r="NC1" s="81"/>
      <c r="NH1" s="80"/>
      <c r="NV1" s="80"/>
      <c r="NX1" s="81"/>
      <c r="OC1" s="80"/>
      <c r="OQ1" s="80"/>
      <c r="OS1" s="81"/>
      <c r="OX1" s="80"/>
      <c r="PL1" s="80"/>
      <c r="PN1" s="81"/>
      <c r="PS1" s="80"/>
      <c r="QG1" s="80"/>
      <c r="QI1" s="81"/>
      <c r="QN1" s="80"/>
      <c r="RB1" s="80"/>
      <c r="RD1" s="81"/>
      <c r="RI1" s="80"/>
      <c r="RW1" s="80"/>
      <c r="RY1" s="81"/>
      <c r="SD1" s="80"/>
      <c r="SR1" s="80"/>
      <c r="ST1" s="81"/>
      <c r="SY1" s="80"/>
      <c r="TM1" s="80"/>
      <c r="TO1" s="81"/>
      <c r="TT1" s="80"/>
      <c r="UH1" s="80"/>
      <c r="UJ1" s="81"/>
      <c r="UO1" s="80"/>
      <c r="VC1" s="80"/>
      <c r="VE1" s="81"/>
      <c r="VJ1" s="80"/>
      <c r="VX1" s="80"/>
      <c r="VZ1" s="81"/>
      <c r="WE1" s="80"/>
      <c r="WS1" s="80"/>
      <c r="WU1" s="81"/>
      <c r="WZ1" s="80"/>
      <c r="XN1" s="80"/>
      <c r="XP1" s="81"/>
      <c r="XU1" s="80"/>
      <c r="YI1" s="80"/>
      <c r="YK1" s="81"/>
      <c r="YP1" s="80"/>
      <c r="ZD1" s="80"/>
      <c r="ZF1" s="81"/>
      <c r="ZK1" s="80"/>
      <c r="ZY1" s="80"/>
      <c r="AAA1" s="81"/>
      <c r="AAF1" s="80"/>
      <c r="AAT1" s="80"/>
      <c r="AAV1" s="81"/>
      <c r="ABA1" s="80"/>
      <c r="ABO1" s="80"/>
      <c r="ABQ1" s="81"/>
      <c r="ABV1" s="80"/>
      <c r="ACJ1" s="80"/>
      <c r="ACL1" s="81"/>
      <c r="ACQ1" s="80"/>
      <c r="ADE1" s="80"/>
      <c r="ADG1" s="81"/>
      <c r="ADL1" s="80"/>
      <c r="ADZ1" s="80"/>
      <c r="AEB1" s="81"/>
      <c r="AEG1" s="80"/>
      <c r="AEU1" s="80"/>
      <c r="AEW1" s="81"/>
      <c r="AFB1" s="80"/>
      <c r="AFP1" s="80"/>
      <c r="AFR1" s="81"/>
      <c r="AFW1" s="80"/>
      <c r="AGK1" s="80"/>
      <c r="AGM1" s="81"/>
      <c r="AGR1" s="80"/>
      <c r="AHF1" s="80"/>
      <c r="AHH1" s="81"/>
      <c r="AHM1" s="80"/>
      <c r="AIA1" s="80"/>
      <c r="AIC1" s="81"/>
      <c r="AIH1" s="80"/>
      <c r="AIV1" s="80"/>
      <c r="AIX1" s="81"/>
      <c r="AJC1" s="80"/>
      <c r="AJQ1" s="80"/>
      <c r="AJS1" s="81"/>
      <c r="AJX1" s="80"/>
      <c r="AKL1" s="80"/>
      <c r="AKN1" s="81"/>
      <c r="AKS1" s="80"/>
      <c r="ALG1" s="80"/>
      <c r="ALI1" s="81"/>
      <c r="ALN1" s="80"/>
      <c r="AMB1" s="80"/>
      <c r="AMD1" s="81"/>
      <c r="AMI1" s="80"/>
      <c r="AMW1" s="80"/>
      <c r="AMY1" s="81"/>
      <c r="AND1" s="80"/>
      <c r="ANR1" s="80"/>
      <c r="ANT1" s="81"/>
      <c r="ANY1" s="80"/>
      <c r="AOM1" s="80"/>
      <c r="AOO1" s="81"/>
      <c r="AOT1" s="80"/>
      <c r="APH1" s="80"/>
      <c r="APJ1" s="81"/>
      <c r="APO1" s="80"/>
      <c r="AQC1" s="80"/>
      <c r="AQE1" s="81"/>
      <c r="AQJ1" s="80"/>
      <c r="AQX1" s="80"/>
      <c r="AQZ1" s="81"/>
      <c r="ARE1" s="80"/>
      <c r="ARS1" s="80"/>
      <c r="ARU1" s="81"/>
      <c r="ARZ1" s="80"/>
      <c r="ASN1" s="80"/>
      <c r="ASP1" s="81"/>
      <c r="ASU1" s="80"/>
      <c r="ATI1" s="80"/>
      <c r="ATK1" s="81"/>
      <c r="ATP1" s="80"/>
      <c r="AUD1" s="80"/>
      <c r="AUF1" s="81"/>
      <c r="AUK1" s="80"/>
      <c r="AUY1" s="80"/>
      <c r="AVA1" s="81"/>
      <c r="AVF1" s="80"/>
      <c r="AVT1" s="80"/>
      <c r="AVV1" s="81"/>
      <c r="AWA1" s="80"/>
      <c r="AWO1" s="80"/>
      <c r="AWQ1" s="81"/>
      <c r="AWV1" s="80"/>
      <c r="AXJ1" s="80"/>
      <c r="AXL1" s="81"/>
      <c r="AXQ1" s="80"/>
      <c r="AYE1" s="80"/>
      <c r="AYG1" s="81"/>
      <c r="AYL1" s="80"/>
      <c r="AYZ1" s="80"/>
      <c r="AZB1" s="81"/>
      <c r="AZG1" s="80"/>
      <c r="AZU1" s="80"/>
      <c r="AZW1" s="81"/>
      <c r="BAB1" s="80"/>
      <c r="BAP1" s="80"/>
      <c r="BAR1" s="81"/>
      <c r="BAW1" s="80"/>
      <c r="BBK1" s="80"/>
      <c r="BBM1" s="81"/>
      <c r="BBR1" s="80"/>
      <c r="BCF1" s="80"/>
      <c r="BCH1" s="81"/>
      <c r="BCM1" s="80"/>
      <c r="BDA1" s="80"/>
      <c r="BDC1" s="81"/>
      <c r="BDH1" s="80"/>
      <c r="BDV1" s="80"/>
      <c r="BDX1" s="81"/>
      <c r="BEC1" s="80"/>
      <c r="BEQ1" s="80"/>
      <c r="BES1" s="81"/>
      <c r="BEX1" s="80"/>
      <c r="BFL1" s="80"/>
      <c r="BFN1" s="81"/>
      <c r="BFS1" s="80"/>
      <c r="BGG1" s="80"/>
      <c r="BGI1" s="81"/>
      <c r="BGN1" s="80"/>
      <c r="BHB1" s="80"/>
      <c r="BHD1" s="81"/>
      <c r="BHI1" s="80"/>
      <c r="BHW1" s="80"/>
      <c r="BHY1" s="81"/>
      <c r="BID1" s="80"/>
      <c r="BIR1" s="80"/>
      <c r="BIT1" s="81"/>
      <c r="BIY1" s="80"/>
      <c r="BJM1" s="80"/>
      <c r="BJO1" s="81"/>
      <c r="BJT1" s="80"/>
      <c r="BKH1" s="80"/>
      <c r="BKJ1" s="81"/>
      <c r="BKO1" s="80"/>
      <c r="BLC1" s="80"/>
      <c r="BLE1" s="81"/>
      <c r="BLJ1" s="80"/>
      <c r="BLX1" s="80"/>
      <c r="BLZ1" s="81"/>
      <c r="BME1" s="80"/>
      <c r="BMS1" s="80"/>
      <c r="BMU1" s="81"/>
      <c r="BMZ1" s="80"/>
      <c r="BNN1" s="80"/>
      <c r="BNP1" s="81"/>
      <c r="BNU1" s="80"/>
      <c r="BOI1" s="80"/>
      <c r="BOK1" s="81"/>
      <c r="BOP1" s="80"/>
      <c r="BPD1" s="80"/>
      <c r="BPF1" s="81"/>
      <c r="BPK1" s="80"/>
      <c r="BPY1" s="80"/>
      <c r="BQA1" s="81"/>
      <c r="BQF1" s="80"/>
      <c r="BQT1" s="80"/>
      <c r="BQV1" s="81"/>
      <c r="BRA1" s="80"/>
      <c r="BRO1" s="80"/>
      <c r="BRQ1" s="81"/>
      <c r="BRV1" s="80"/>
      <c r="BSJ1" s="80"/>
      <c r="BSL1" s="81"/>
      <c r="BSQ1" s="80"/>
      <c r="BTE1" s="80"/>
      <c r="BTG1" s="81"/>
      <c r="BTL1" s="80"/>
      <c r="BTZ1" s="80"/>
      <c r="BUB1" s="81"/>
      <c r="BUG1" s="80"/>
      <c r="BUU1" s="80"/>
      <c r="BUW1" s="81"/>
      <c r="BVB1" s="80"/>
      <c r="BVP1" s="80"/>
      <c r="BVR1" s="81"/>
      <c r="BVW1" s="80"/>
      <c r="BWK1" s="80"/>
      <c r="BWM1" s="81"/>
      <c r="BWR1" s="80"/>
      <c r="BXF1" s="80"/>
      <c r="BXH1" s="81"/>
      <c r="BXM1" s="80"/>
      <c r="BYA1" s="80"/>
      <c r="BYC1" s="81"/>
      <c r="BYH1" s="80"/>
      <c r="BYV1" s="80"/>
      <c r="BYX1" s="81"/>
      <c r="BZC1" s="80"/>
      <c r="BZQ1" s="80"/>
      <c r="BZS1" s="81"/>
      <c r="BZX1" s="80"/>
      <c r="CAL1" s="80"/>
      <c r="CAN1" s="81"/>
      <c r="CAS1" s="80"/>
      <c r="CBG1" s="80"/>
      <c r="CBI1" s="81"/>
      <c r="CBN1" s="80"/>
      <c r="CCB1" s="80"/>
      <c r="CCD1" s="81"/>
      <c r="CCI1" s="80"/>
      <c r="CCW1" s="80"/>
      <c r="CCY1" s="81"/>
      <c r="CDD1" s="80"/>
      <c r="CDR1" s="80"/>
      <c r="CDT1" s="81"/>
      <c r="CDY1" s="80"/>
      <c r="CEM1" s="80"/>
      <c r="CEO1" s="81"/>
      <c r="CET1" s="80"/>
      <c r="CFH1" s="80"/>
      <c r="CFJ1" s="81"/>
      <c r="CFO1" s="80"/>
      <c r="CGC1" s="80"/>
      <c r="CGE1" s="81"/>
      <c r="CGJ1" s="80"/>
      <c r="CGX1" s="80"/>
      <c r="CGZ1" s="81"/>
      <c r="CHE1" s="80"/>
      <c r="CHS1" s="80"/>
      <c r="CHU1" s="81"/>
      <c r="CHZ1" s="80"/>
      <c r="CIN1" s="80"/>
      <c r="CIP1" s="81"/>
      <c r="CIU1" s="80"/>
      <c r="CJI1" s="80"/>
      <c r="CJK1" s="81"/>
      <c r="CJP1" s="80"/>
      <c r="CKD1" s="80"/>
      <c r="CKF1" s="81"/>
      <c r="CKK1" s="80"/>
      <c r="CKY1" s="80"/>
      <c r="CLA1" s="81"/>
      <c r="CLF1" s="80"/>
      <c r="CLT1" s="80"/>
      <c r="CLV1" s="81"/>
      <c r="CMA1" s="80"/>
      <c r="CMO1" s="80"/>
      <c r="CMQ1" s="81"/>
      <c r="CMV1" s="80"/>
      <c r="CNJ1" s="80"/>
      <c r="CNL1" s="81"/>
      <c r="CNQ1" s="80"/>
      <c r="COE1" s="80"/>
      <c r="COG1" s="81"/>
      <c r="COL1" s="80"/>
      <c r="COZ1" s="80"/>
      <c r="CPB1" s="81"/>
      <c r="CPG1" s="80"/>
      <c r="CPU1" s="80"/>
      <c r="CPW1" s="81"/>
      <c r="CQB1" s="80"/>
      <c r="CQP1" s="80"/>
      <c r="CQR1" s="81"/>
      <c r="CQW1" s="80"/>
      <c r="CRK1" s="80"/>
      <c r="CRM1" s="81"/>
      <c r="CRR1" s="80"/>
      <c r="CSF1" s="80"/>
      <c r="CSH1" s="81"/>
      <c r="CSM1" s="80"/>
      <c r="CTA1" s="80"/>
      <c r="CTC1" s="81"/>
      <c r="CTH1" s="80"/>
      <c r="CTV1" s="80"/>
      <c r="CTX1" s="81"/>
      <c r="CUC1" s="80"/>
      <c r="CUQ1" s="80"/>
      <c r="CUS1" s="81"/>
      <c r="CUX1" s="80"/>
      <c r="CVL1" s="80"/>
      <c r="CVN1" s="81"/>
      <c r="CVS1" s="80"/>
      <c r="CWG1" s="80"/>
      <c r="CWI1" s="81"/>
      <c r="CWN1" s="80"/>
      <c r="CXB1" s="80"/>
      <c r="CXD1" s="81"/>
      <c r="CXI1" s="80"/>
      <c r="CXW1" s="80"/>
      <c r="CXY1" s="81"/>
      <c r="CYD1" s="80"/>
      <c r="CYR1" s="80"/>
      <c r="CYT1" s="81"/>
      <c r="CYY1" s="80"/>
      <c r="CZM1" s="80"/>
      <c r="CZO1" s="81"/>
      <c r="CZT1" s="80"/>
      <c r="DAH1" s="80"/>
      <c r="DAJ1" s="81"/>
      <c r="DAO1" s="80"/>
      <c r="DBC1" s="80"/>
      <c r="DBE1" s="81"/>
      <c r="DBJ1" s="80"/>
      <c r="DBX1" s="80"/>
      <c r="DBZ1" s="81"/>
      <c r="DCE1" s="80"/>
      <c r="DCS1" s="80"/>
      <c r="DCU1" s="81"/>
      <c r="DCZ1" s="80"/>
      <c r="DDN1" s="80"/>
      <c r="DDP1" s="81"/>
      <c r="DDU1" s="80"/>
      <c r="DEI1" s="80"/>
      <c r="DEK1" s="81"/>
      <c r="DEP1" s="80"/>
      <c r="DFD1" s="80"/>
      <c r="DFF1" s="81"/>
      <c r="DFK1" s="80"/>
      <c r="DFY1" s="80"/>
      <c r="DGA1" s="81"/>
      <c r="DGF1" s="80"/>
      <c r="DGT1" s="80"/>
      <c r="DGV1" s="81"/>
      <c r="DHA1" s="80"/>
      <c r="DHO1" s="80"/>
      <c r="DHQ1" s="81"/>
      <c r="DHV1" s="80"/>
      <c r="DIJ1" s="80"/>
      <c r="DIL1" s="81"/>
      <c r="DIQ1" s="80"/>
      <c r="DJE1" s="80"/>
      <c r="DJG1" s="81"/>
      <c r="DJL1" s="80"/>
      <c r="DJZ1" s="80"/>
      <c r="DKB1" s="81"/>
      <c r="DKG1" s="80"/>
      <c r="DKU1" s="80"/>
      <c r="DKW1" s="81"/>
      <c r="DLB1" s="80"/>
      <c r="DLP1" s="80"/>
      <c r="DLR1" s="81"/>
      <c r="DLW1" s="80"/>
      <c r="DMK1" s="80"/>
      <c r="DMM1" s="81"/>
      <c r="DMR1" s="80"/>
      <c r="DNF1" s="80"/>
      <c r="DNH1" s="81"/>
      <c r="DNM1" s="80"/>
      <c r="DOA1" s="80"/>
      <c r="DOC1" s="81"/>
      <c r="DOH1" s="80"/>
      <c r="DOV1" s="80"/>
      <c r="DOX1" s="81"/>
      <c r="DPC1" s="80"/>
      <c r="DPQ1" s="80"/>
      <c r="DPS1" s="81"/>
      <c r="DPX1" s="80"/>
      <c r="DQL1" s="80"/>
      <c r="DQN1" s="81"/>
      <c r="DQS1" s="80"/>
      <c r="DRG1" s="80"/>
      <c r="DRI1" s="81"/>
      <c r="DRN1" s="80"/>
      <c r="DSB1" s="80"/>
      <c r="DSD1" s="81"/>
      <c r="DSI1" s="80"/>
      <c r="DSW1" s="80"/>
      <c r="DSY1" s="81"/>
      <c r="DTD1" s="80"/>
      <c r="DTR1" s="80"/>
      <c r="DTT1" s="81"/>
      <c r="DTY1" s="80"/>
      <c r="DUM1" s="80"/>
      <c r="DUO1" s="81"/>
      <c r="DUT1" s="80"/>
      <c r="DVH1" s="80"/>
      <c r="DVJ1" s="81"/>
      <c r="DVO1" s="80"/>
      <c r="DWC1" s="80"/>
      <c r="DWE1" s="81"/>
      <c r="DWJ1" s="80"/>
      <c r="DWX1" s="80"/>
      <c r="DWZ1" s="81"/>
      <c r="DXE1" s="80"/>
      <c r="DXS1" s="80"/>
      <c r="DXU1" s="81"/>
      <c r="DXZ1" s="80"/>
      <c r="DYN1" s="80"/>
      <c r="DYP1" s="81"/>
      <c r="DYU1" s="80"/>
      <c r="DZI1" s="80"/>
      <c r="DZK1" s="81"/>
      <c r="DZP1" s="80"/>
      <c r="EAD1" s="80"/>
      <c r="EAF1" s="81"/>
      <c r="EAK1" s="80"/>
      <c r="EAY1" s="80"/>
      <c r="EBA1" s="81"/>
      <c r="EBF1" s="80"/>
      <c r="EBT1" s="80"/>
      <c r="EBV1" s="81"/>
      <c r="ECA1" s="80"/>
      <c r="ECO1" s="80"/>
      <c r="ECQ1" s="81"/>
      <c r="ECV1" s="80"/>
      <c r="EDJ1" s="80"/>
      <c r="EDL1" s="81"/>
      <c r="EDQ1" s="80"/>
      <c r="EEE1" s="80"/>
      <c r="EEG1" s="81"/>
      <c r="EEL1" s="80"/>
      <c r="EEZ1" s="80"/>
      <c r="EFB1" s="81"/>
      <c r="EFG1" s="80"/>
      <c r="EFU1" s="80"/>
      <c r="EFW1" s="81"/>
      <c r="EGB1" s="80"/>
      <c r="EGP1" s="80"/>
      <c r="EGR1" s="81"/>
      <c r="EGW1" s="80"/>
      <c r="EHK1" s="80"/>
      <c r="EHM1" s="81"/>
      <c r="EHR1" s="80"/>
      <c r="EIF1" s="80"/>
      <c r="EIH1" s="81"/>
      <c r="EIM1" s="80"/>
      <c r="EJA1" s="80"/>
      <c r="EJC1" s="81"/>
      <c r="EJH1" s="80"/>
      <c r="EJV1" s="80"/>
      <c r="EJX1" s="81"/>
      <c r="EKC1" s="80"/>
      <c r="EKQ1" s="80"/>
      <c r="EKS1" s="81"/>
      <c r="EKX1" s="80"/>
      <c r="ELL1" s="80"/>
      <c r="ELN1" s="81"/>
      <c r="ELS1" s="80"/>
      <c r="EMG1" s="80"/>
      <c r="EMI1" s="81"/>
      <c r="EMN1" s="80"/>
      <c r="ENB1" s="80"/>
      <c r="END1" s="81"/>
      <c r="ENI1" s="80"/>
      <c r="ENW1" s="80"/>
      <c r="ENY1" s="81"/>
      <c r="EOD1" s="80"/>
      <c r="EOR1" s="80"/>
      <c r="EOT1" s="81"/>
      <c r="EOY1" s="80"/>
      <c r="EPM1" s="80"/>
      <c r="EPO1" s="81"/>
      <c r="EPT1" s="80"/>
      <c r="EQH1" s="80"/>
      <c r="EQJ1" s="81"/>
      <c r="EQO1" s="80"/>
      <c r="ERC1" s="80"/>
      <c r="ERE1" s="81"/>
      <c r="ERJ1" s="80"/>
      <c r="ERX1" s="80"/>
      <c r="ERZ1" s="81"/>
      <c r="ESE1" s="80"/>
      <c r="ESS1" s="80"/>
      <c r="ESU1" s="81"/>
      <c r="ESZ1" s="80"/>
      <c r="ETN1" s="80"/>
      <c r="ETP1" s="81"/>
      <c r="ETU1" s="80"/>
      <c r="EUI1" s="80"/>
      <c r="EUK1" s="81"/>
      <c r="EUP1" s="80"/>
      <c r="EVD1" s="80"/>
      <c r="EVF1" s="81"/>
      <c r="EVK1" s="80"/>
      <c r="EVY1" s="80"/>
      <c r="EWA1" s="81"/>
      <c r="EWF1" s="80"/>
      <c r="EWT1" s="80"/>
      <c r="EWV1" s="81"/>
      <c r="EXA1" s="80"/>
      <c r="EXO1" s="80"/>
      <c r="EXQ1" s="81"/>
      <c r="EXV1" s="80"/>
      <c r="EYJ1" s="80"/>
      <c r="EYL1" s="81"/>
      <c r="EYQ1" s="80"/>
      <c r="EZE1" s="80"/>
      <c r="EZG1" s="81"/>
      <c r="EZL1" s="80"/>
      <c r="EZZ1" s="80"/>
      <c r="FAB1" s="81"/>
      <c r="FAG1" s="80"/>
      <c r="FAU1" s="80"/>
      <c r="FAW1" s="81"/>
      <c r="FBB1" s="80"/>
      <c r="FBP1" s="80"/>
      <c r="FBR1" s="81"/>
      <c r="FBW1" s="80"/>
      <c r="FCK1" s="80"/>
      <c r="FCM1" s="81"/>
      <c r="FCR1" s="80"/>
      <c r="FDF1" s="80"/>
      <c r="FDH1" s="81"/>
      <c r="FDM1" s="80"/>
      <c r="FEA1" s="80"/>
      <c r="FEC1" s="81"/>
      <c r="FEH1" s="80"/>
      <c r="FEV1" s="80"/>
      <c r="FEX1" s="81"/>
      <c r="FFC1" s="80"/>
      <c r="FFQ1" s="80"/>
      <c r="FFS1" s="81"/>
      <c r="FFX1" s="80"/>
      <c r="FGL1" s="80"/>
      <c r="FGN1" s="81"/>
      <c r="FGS1" s="80"/>
      <c r="FHG1" s="80"/>
      <c r="FHI1" s="81"/>
      <c r="FHN1" s="80"/>
      <c r="FIB1" s="80"/>
      <c r="FID1" s="81"/>
      <c r="FII1" s="80"/>
      <c r="FIW1" s="80"/>
      <c r="FIY1" s="81"/>
      <c r="FJD1" s="80"/>
      <c r="FJR1" s="80"/>
      <c r="FJT1" s="81"/>
      <c r="FJY1" s="80"/>
      <c r="FKM1" s="80"/>
      <c r="FKO1" s="81"/>
      <c r="FKT1" s="80"/>
      <c r="FLH1" s="80"/>
      <c r="FLJ1" s="81"/>
      <c r="FLO1" s="80"/>
      <c r="FMC1" s="80"/>
      <c r="FME1" s="81"/>
      <c r="FMJ1" s="80"/>
      <c r="FMX1" s="80"/>
      <c r="FMZ1" s="81"/>
      <c r="FNE1" s="80"/>
      <c r="FNS1" s="80"/>
      <c r="FNU1" s="81"/>
      <c r="FNZ1" s="80"/>
      <c r="FON1" s="80"/>
      <c r="FOP1" s="81"/>
      <c r="FOU1" s="80"/>
      <c r="FPI1" s="80"/>
      <c r="FPK1" s="81"/>
      <c r="FPP1" s="80"/>
      <c r="FQD1" s="80"/>
      <c r="FQF1" s="81"/>
      <c r="FQK1" s="80"/>
      <c r="FQY1" s="80"/>
      <c r="FRA1" s="81"/>
      <c r="FRF1" s="80"/>
      <c r="FRT1" s="80"/>
      <c r="FRV1" s="81"/>
      <c r="FSA1" s="80"/>
      <c r="FSO1" s="80"/>
      <c r="FSQ1" s="81"/>
      <c r="FSV1" s="80"/>
      <c r="FTJ1" s="80"/>
      <c r="FTL1" s="81"/>
      <c r="FTQ1" s="80"/>
      <c r="FUE1" s="80"/>
      <c r="FUG1" s="81"/>
      <c r="FUL1" s="80"/>
      <c r="FUZ1" s="80"/>
      <c r="FVB1" s="81"/>
      <c r="FVG1" s="80"/>
      <c r="FVU1" s="80"/>
      <c r="FVW1" s="81"/>
      <c r="FWB1" s="80"/>
      <c r="FWP1" s="80"/>
      <c r="FWR1" s="81"/>
      <c r="FWW1" s="80"/>
      <c r="FXK1" s="80"/>
      <c r="FXM1" s="81"/>
      <c r="FXR1" s="80"/>
      <c r="FYF1" s="80"/>
      <c r="FYH1" s="81"/>
      <c r="FYM1" s="80"/>
      <c r="FZA1" s="80"/>
      <c r="FZC1" s="81"/>
      <c r="FZH1" s="80"/>
      <c r="FZV1" s="80"/>
      <c r="FZX1" s="81"/>
      <c r="GAC1" s="80"/>
      <c r="GAQ1" s="80"/>
      <c r="GAS1" s="81"/>
      <c r="GAX1" s="80"/>
      <c r="GBL1" s="80"/>
      <c r="GBN1" s="81"/>
      <c r="GBS1" s="80"/>
      <c r="GCG1" s="80"/>
      <c r="GCI1" s="81"/>
      <c r="GCN1" s="80"/>
      <c r="GDB1" s="80"/>
      <c r="GDD1" s="81"/>
      <c r="GDI1" s="80"/>
      <c r="GDW1" s="80"/>
      <c r="GDY1" s="81"/>
      <c r="GED1" s="80"/>
      <c r="GER1" s="80"/>
      <c r="GET1" s="81"/>
      <c r="GEY1" s="80"/>
      <c r="GFM1" s="80"/>
      <c r="GFO1" s="81"/>
      <c r="GFT1" s="80"/>
      <c r="GGH1" s="80"/>
      <c r="GGJ1" s="81"/>
      <c r="GGO1" s="80"/>
      <c r="GHC1" s="80"/>
      <c r="GHE1" s="81"/>
      <c r="GHJ1" s="80"/>
      <c r="GHX1" s="80"/>
      <c r="GHZ1" s="81"/>
      <c r="GIE1" s="80"/>
      <c r="GIS1" s="80"/>
      <c r="GIU1" s="81"/>
      <c r="GIZ1" s="80"/>
      <c r="GJN1" s="80"/>
      <c r="GJP1" s="81"/>
      <c r="GJU1" s="80"/>
      <c r="GKI1" s="80"/>
      <c r="GKK1" s="81"/>
      <c r="GKP1" s="80"/>
      <c r="GLD1" s="80"/>
      <c r="GLF1" s="81"/>
      <c r="GLK1" s="80"/>
      <c r="GLY1" s="80"/>
      <c r="GMA1" s="81"/>
      <c r="GMF1" s="80"/>
      <c r="GMT1" s="80"/>
      <c r="GMV1" s="81"/>
      <c r="GNA1" s="80"/>
      <c r="GNO1" s="80"/>
      <c r="GNQ1" s="81"/>
      <c r="GNV1" s="80"/>
      <c r="GOJ1" s="80"/>
      <c r="GOL1" s="81"/>
      <c r="GOQ1" s="80"/>
      <c r="GPE1" s="80"/>
      <c r="GPG1" s="81"/>
      <c r="GPL1" s="80"/>
      <c r="GPZ1" s="80"/>
      <c r="GQB1" s="81"/>
      <c r="GQG1" s="80"/>
      <c r="GQU1" s="80"/>
      <c r="GQW1" s="81"/>
      <c r="GRB1" s="80"/>
      <c r="GRP1" s="80"/>
      <c r="GRR1" s="81"/>
      <c r="GRW1" s="80"/>
      <c r="GSK1" s="80"/>
      <c r="GSM1" s="81"/>
      <c r="GSR1" s="80"/>
      <c r="GTF1" s="80"/>
      <c r="GTH1" s="81"/>
      <c r="GTM1" s="80"/>
      <c r="GUA1" s="80"/>
      <c r="GUC1" s="81"/>
      <c r="GUH1" s="80"/>
      <c r="GUV1" s="80"/>
      <c r="GUX1" s="81"/>
      <c r="GVC1" s="80"/>
      <c r="GVQ1" s="80"/>
      <c r="GVS1" s="81"/>
      <c r="GVX1" s="80"/>
      <c r="GWL1" s="80"/>
      <c r="GWN1" s="81"/>
      <c r="GWS1" s="80"/>
      <c r="GXG1" s="80"/>
      <c r="GXI1" s="81"/>
      <c r="GXN1" s="80"/>
      <c r="GYB1" s="80"/>
      <c r="GYD1" s="81"/>
      <c r="GYI1" s="80"/>
      <c r="GYW1" s="80"/>
      <c r="GYY1" s="81"/>
      <c r="GZD1" s="80"/>
      <c r="GZR1" s="80"/>
      <c r="GZT1" s="81"/>
      <c r="GZY1" s="80"/>
      <c r="HAM1" s="80"/>
      <c r="HAO1" s="81"/>
      <c r="HAT1" s="80"/>
      <c r="HBH1" s="80"/>
      <c r="HBJ1" s="81"/>
      <c r="HBO1" s="80"/>
      <c r="HCC1" s="80"/>
      <c r="HCE1" s="81"/>
      <c r="HCJ1" s="80"/>
      <c r="HCX1" s="80"/>
      <c r="HCZ1" s="81"/>
      <c r="HDE1" s="80"/>
      <c r="HDS1" s="80"/>
      <c r="HDU1" s="81"/>
      <c r="HDZ1" s="80"/>
      <c r="HEN1" s="80"/>
      <c r="HEP1" s="81"/>
      <c r="HEU1" s="80"/>
      <c r="HFI1" s="80"/>
      <c r="HFK1" s="81"/>
      <c r="HFP1" s="80"/>
      <c r="HGD1" s="80"/>
      <c r="HGF1" s="81"/>
      <c r="HGK1" s="80"/>
      <c r="HGY1" s="80"/>
      <c r="HHA1" s="81"/>
      <c r="HHF1" s="80"/>
      <c r="HHT1" s="80"/>
      <c r="HHV1" s="81"/>
      <c r="HIA1" s="80"/>
      <c r="HIO1" s="80"/>
      <c r="HIQ1" s="81"/>
      <c r="HIV1" s="80"/>
      <c r="HJJ1" s="80"/>
      <c r="HJL1" s="81"/>
      <c r="HJQ1" s="80"/>
      <c r="HKE1" s="80"/>
      <c r="HKG1" s="81"/>
      <c r="HKL1" s="80"/>
      <c r="HKZ1" s="80"/>
      <c r="HLB1" s="81"/>
      <c r="HLG1" s="80"/>
      <c r="HLU1" s="80"/>
      <c r="HLW1" s="81"/>
      <c r="HMB1" s="80"/>
      <c r="HMP1" s="80"/>
      <c r="HMR1" s="81"/>
      <c r="HMW1" s="80"/>
      <c r="HNK1" s="80"/>
      <c r="HNM1" s="81"/>
      <c r="HNR1" s="80"/>
      <c r="HOF1" s="80"/>
      <c r="HOH1" s="81"/>
      <c r="HOM1" s="80"/>
      <c r="HPA1" s="80"/>
      <c r="HPC1" s="81"/>
      <c r="HPH1" s="80"/>
      <c r="HPV1" s="80"/>
      <c r="HPX1" s="81"/>
      <c r="HQC1" s="80"/>
      <c r="HQQ1" s="80"/>
      <c r="HQS1" s="81"/>
      <c r="HQX1" s="80"/>
      <c r="HRL1" s="80"/>
      <c r="HRN1" s="81"/>
      <c r="HRS1" s="80"/>
      <c r="HSG1" s="80"/>
      <c r="HSI1" s="81"/>
      <c r="HSN1" s="80"/>
      <c r="HTB1" s="80"/>
      <c r="HTD1" s="81"/>
      <c r="HTI1" s="80"/>
      <c r="HTW1" s="80"/>
      <c r="HTY1" s="81"/>
      <c r="HUD1" s="80"/>
      <c r="HUR1" s="80"/>
      <c r="HUT1" s="81"/>
      <c r="HUY1" s="80"/>
      <c r="HVM1" s="80"/>
      <c r="HVO1" s="81"/>
      <c r="HVT1" s="80"/>
      <c r="HWH1" s="80"/>
      <c r="HWJ1" s="81"/>
      <c r="HWO1" s="80"/>
      <c r="HXC1" s="80"/>
      <c r="HXE1" s="81"/>
      <c r="HXJ1" s="80"/>
      <c r="HXX1" s="80"/>
      <c r="HXZ1" s="81"/>
      <c r="HYE1" s="80"/>
      <c r="HYS1" s="80"/>
      <c r="HYU1" s="81"/>
      <c r="HYZ1" s="80"/>
      <c r="HZN1" s="80"/>
      <c r="HZP1" s="81"/>
      <c r="HZU1" s="80"/>
      <c r="IAI1" s="80"/>
      <c r="IAK1" s="81"/>
      <c r="IAP1" s="80"/>
      <c r="IBD1" s="80"/>
      <c r="IBF1" s="81"/>
      <c r="IBK1" s="80"/>
      <c r="IBY1" s="80"/>
      <c r="ICA1" s="81"/>
      <c r="ICF1" s="80"/>
      <c r="ICT1" s="80"/>
      <c r="ICV1" s="81"/>
      <c r="IDA1" s="80"/>
      <c r="IDO1" s="80"/>
      <c r="IDQ1" s="81"/>
      <c r="IDV1" s="80"/>
      <c r="IEJ1" s="80"/>
      <c r="IEL1" s="81"/>
      <c r="IEQ1" s="80"/>
      <c r="IFE1" s="80"/>
      <c r="IFG1" s="81"/>
      <c r="IFL1" s="80"/>
      <c r="IFZ1" s="80"/>
      <c r="IGB1" s="81"/>
      <c r="IGG1" s="80"/>
      <c r="IGU1" s="80"/>
      <c r="IGW1" s="81"/>
      <c r="IHB1" s="80"/>
      <c r="IHP1" s="80"/>
      <c r="IHR1" s="81"/>
      <c r="IHW1" s="80"/>
      <c r="IIK1" s="80"/>
      <c r="IIM1" s="81"/>
      <c r="IIR1" s="80"/>
      <c r="IJF1" s="80"/>
      <c r="IJH1" s="81"/>
      <c r="IJM1" s="80"/>
      <c r="IKA1" s="80"/>
      <c r="IKC1" s="81"/>
      <c r="IKH1" s="80"/>
      <c r="IKV1" s="80"/>
      <c r="IKX1" s="81"/>
      <c r="ILC1" s="80"/>
      <c r="ILQ1" s="80"/>
      <c r="ILS1" s="81"/>
      <c r="ILX1" s="80"/>
      <c r="IML1" s="80"/>
      <c r="IMN1" s="81"/>
      <c r="IMS1" s="80"/>
      <c r="ING1" s="80"/>
      <c r="INI1" s="81"/>
      <c r="INN1" s="80"/>
      <c r="IOB1" s="80"/>
      <c r="IOD1" s="81"/>
      <c r="IOI1" s="80"/>
      <c r="IOW1" s="80"/>
      <c r="IOY1" s="81"/>
      <c r="IPD1" s="80"/>
      <c r="IPR1" s="80"/>
      <c r="IPT1" s="81"/>
      <c r="IPY1" s="80"/>
      <c r="IQM1" s="80"/>
      <c r="IQO1" s="81"/>
      <c r="IQT1" s="80"/>
      <c r="IRH1" s="80"/>
      <c r="IRJ1" s="81"/>
      <c r="IRO1" s="80"/>
      <c r="ISC1" s="80"/>
      <c r="ISE1" s="81"/>
      <c r="ISJ1" s="80"/>
      <c r="ISX1" s="80"/>
      <c r="ISZ1" s="81"/>
      <c r="ITE1" s="80"/>
      <c r="ITS1" s="80"/>
      <c r="ITU1" s="81"/>
      <c r="ITZ1" s="80"/>
      <c r="IUN1" s="80"/>
      <c r="IUP1" s="81"/>
      <c r="IUU1" s="80"/>
      <c r="IVI1" s="80"/>
      <c r="IVK1" s="81"/>
      <c r="IVP1" s="80"/>
      <c r="IWD1" s="80"/>
      <c r="IWF1" s="81"/>
      <c r="IWK1" s="80"/>
      <c r="IWY1" s="80"/>
      <c r="IXA1" s="81"/>
      <c r="IXF1" s="80"/>
      <c r="IXT1" s="80"/>
      <c r="IXV1" s="81"/>
      <c r="IYA1" s="80"/>
      <c r="IYO1" s="80"/>
      <c r="IYQ1" s="81"/>
      <c r="IYV1" s="80"/>
      <c r="IZJ1" s="80"/>
      <c r="IZL1" s="81"/>
      <c r="IZQ1" s="80"/>
      <c r="JAE1" s="80"/>
      <c r="JAG1" s="81"/>
      <c r="JAL1" s="80"/>
      <c r="JAZ1" s="80"/>
      <c r="JBB1" s="81"/>
      <c r="JBG1" s="80"/>
      <c r="JBU1" s="80"/>
      <c r="JBW1" s="81"/>
      <c r="JCB1" s="80"/>
      <c r="JCP1" s="80"/>
      <c r="JCR1" s="81"/>
      <c r="JCW1" s="80"/>
      <c r="JDK1" s="80"/>
      <c r="JDM1" s="81"/>
      <c r="JDR1" s="80"/>
      <c r="JEF1" s="80"/>
      <c r="JEH1" s="81"/>
      <c r="JEM1" s="80"/>
      <c r="JFA1" s="80"/>
      <c r="JFC1" s="81"/>
      <c r="JFH1" s="80"/>
      <c r="JFV1" s="80"/>
      <c r="JFX1" s="81"/>
      <c r="JGC1" s="80"/>
      <c r="JGQ1" s="80"/>
      <c r="JGS1" s="81"/>
      <c r="JGX1" s="80"/>
      <c r="JHL1" s="80"/>
      <c r="JHN1" s="81"/>
      <c r="JHS1" s="80"/>
      <c r="JIG1" s="80"/>
      <c r="JII1" s="81"/>
      <c r="JIN1" s="80"/>
      <c r="JJB1" s="80"/>
      <c r="JJD1" s="81"/>
      <c r="JJI1" s="80"/>
      <c r="JJW1" s="80"/>
      <c r="JJY1" s="81"/>
      <c r="JKD1" s="80"/>
      <c r="JKR1" s="80"/>
      <c r="JKT1" s="81"/>
      <c r="JKY1" s="80"/>
      <c r="JLM1" s="80"/>
      <c r="JLO1" s="81"/>
      <c r="JLT1" s="80"/>
      <c r="JMH1" s="80"/>
      <c r="JMJ1" s="81"/>
      <c r="JMO1" s="80"/>
      <c r="JNC1" s="80"/>
      <c r="JNE1" s="81"/>
      <c r="JNJ1" s="80"/>
      <c r="JNX1" s="80"/>
      <c r="JNZ1" s="81"/>
      <c r="JOE1" s="80"/>
      <c r="JOS1" s="80"/>
      <c r="JOU1" s="81"/>
      <c r="JOZ1" s="80"/>
      <c r="JPN1" s="80"/>
      <c r="JPP1" s="81"/>
      <c r="JPU1" s="80"/>
      <c r="JQI1" s="80"/>
      <c r="JQK1" s="81"/>
      <c r="JQP1" s="80"/>
      <c r="JRD1" s="80"/>
      <c r="JRF1" s="81"/>
      <c r="JRK1" s="80"/>
      <c r="JRY1" s="80"/>
      <c r="JSA1" s="81"/>
      <c r="JSF1" s="80"/>
      <c r="JST1" s="80"/>
      <c r="JSV1" s="81"/>
      <c r="JTA1" s="80"/>
      <c r="JTO1" s="80"/>
      <c r="JTQ1" s="81"/>
      <c r="JTV1" s="80"/>
      <c r="JUJ1" s="80"/>
      <c r="JUL1" s="81"/>
      <c r="JUQ1" s="80"/>
      <c r="JVE1" s="80"/>
      <c r="JVG1" s="81"/>
      <c r="JVL1" s="80"/>
      <c r="JVZ1" s="80"/>
      <c r="JWB1" s="81"/>
      <c r="JWG1" s="80"/>
      <c r="JWU1" s="80"/>
      <c r="JWW1" s="81"/>
      <c r="JXB1" s="80"/>
      <c r="JXP1" s="80"/>
      <c r="JXR1" s="81"/>
      <c r="JXW1" s="80"/>
      <c r="JYK1" s="80"/>
      <c r="JYM1" s="81"/>
      <c r="JYR1" s="80"/>
      <c r="JZF1" s="80"/>
      <c r="JZH1" s="81"/>
      <c r="JZM1" s="80"/>
      <c r="KAA1" s="80"/>
      <c r="KAC1" s="81"/>
      <c r="KAH1" s="80"/>
      <c r="KAV1" s="80"/>
      <c r="KAX1" s="81"/>
      <c r="KBC1" s="80"/>
      <c r="KBQ1" s="80"/>
      <c r="KBS1" s="81"/>
      <c r="KBX1" s="80"/>
      <c r="KCL1" s="80"/>
      <c r="KCN1" s="81"/>
      <c r="KCS1" s="80"/>
      <c r="KDG1" s="80"/>
      <c r="KDI1" s="81"/>
      <c r="KDN1" s="80"/>
      <c r="KEB1" s="80"/>
      <c r="KED1" s="81"/>
      <c r="KEI1" s="80"/>
      <c r="KEW1" s="80"/>
      <c r="KEY1" s="81"/>
      <c r="KFD1" s="80"/>
      <c r="KFR1" s="80"/>
      <c r="KFT1" s="81"/>
      <c r="KFY1" s="80"/>
      <c r="KGM1" s="80"/>
      <c r="KGO1" s="81"/>
      <c r="KGT1" s="80"/>
      <c r="KHH1" s="80"/>
      <c r="KHJ1" s="81"/>
      <c r="KHO1" s="80"/>
      <c r="KIC1" s="80"/>
      <c r="KIE1" s="81"/>
      <c r="KIJ1" s="80"/>
      <c r="KIX1" s="80"/>
      <c r="KIZ1" s="81"/>
      <c r="KJE1" s="80"/>
      <c r="KJS1" s="80"/>
      <c r="KJU1" s="81"/>
      <c r="KJZ1" s="80"/>
      <c r="KKN1" s="80"/>
      <c r="KKP1" s="81"/>
      <c r="KKU1" s="80"/>
      <c r="KLI1" s="80"/>
      <c r="KLK1" s="81"/>
      <c r="KLP1" s="80"/>
      <c r="KMD1" s="80"/>
      <c r="KMF1" s="81"/>
      <c r="KMK1" s="80"/>
      <c r="KMY1" s="80"/>
      <c r="KNA1" s="81"/>
      <c r="KNF1" s="80"/>
      <c r="KNT1" s="80"/>
      <c r="KNV1" s="81"/>
      <c r="KOA1" s="80"/>
      <c r="KOO1" s="80"/>
      <c r="KOQ1" s="81"/>
      <c r="KOV1" s="80"/>
      <c r="KPJ1" s="80"/>
      <c r="KPL1" s="81"/>
      <c r="KPQ1" s="80"/>
      <c r="KQE1" s="80"/>
      <c r="KQG1" s="81"/>
      <c r="KQL1" s="80"/>
      <c r="KQZ1" s="80"/>
      <c r="KRB1" s="81"/>
      <c r="KRG1" s="80"/>
      <c r="KRU1" s="80"/>
      <c r="KRW1" s="81"/>
      <c r="KSB1" s="80"/>
      <c r="KSP1" s="80"/>
      <c r="KSR1" s="81"/>
      <c r="KSW1" s="80"/>
      <c r="KTK1" s="80"/>
      <c r="KTM1" s="81"/>
      <c r="KTR1" s="80"/>
      <c r="KUF1" s="80"/>
      <c r="KUH1" s="81"/>
      <c r="KUM1" s="80"/>
      <c r="KVA1" s="80"/>
      <c r="KVC1" s="81"/>
      <c r="KVH1" s="80"/>
      <c r="KVV1" s="80"/>
      <c r="KVX1" s="81"/>
      <c r="KWC1" s="80"/>
      <c r="KWQ1" s="80"/>
      <c r="KWS1" s="81"/>
      <c r="KWX1" s="80"/>
      <c r="KXL1" s="80"/>
      <c r="KXN1" s="81"/>
      <c r="KXS1" s="80"/>
      <c r="KYG1" s="80"/>
      <c r="KYI1" s="81"/>
      <c r="KYN1" s="80"/>
      <c r="KZB1" s="80"/>
      <c r="KZD1" s="81"/>
      <c r="KZI1" s="80"/>
      <c r="KZW1" s="80"/>
      <c r="KZY1" s="81"/>
      <c r="LAD1" s="80"/>
      <c r="LAR1" s="80"/>
      <c r="LAT1" s="81"/>
      <c r="LAY1" s="80"/>
      <c r="LBM1" s="80"/>
      <c r="LBO1" s="81"/>
      <c r="LBT1" s="80"/>
      <c r="LCH1" s="80"/>
      <c r="LCJ1" s="81"/>
      <c r="LCO1" s="80"/>
      <c r="LDC1" s="80"/>
      <c r="LDE1" s="81"/>
      <c r="LDJ1" s="80"/>
      <c r="LDX1" s="80"/>
      <c r="LDZ1" s="81"/>
      <c r="LEE1" s="80"/>
      <c r="LES1" s="80"/>
      <c r="LEU1" s="81"/>
      <c r="LEZ1" s="80"/>
      <c r="LFN1" s="80"/>
      <c r="LFP1" s="81"/>
      <c r="LFU1" s="80"/>
      <c r="LGI1" s="80"/>
      <c r="LGK1" s="81"/>
      <c r="LGP1" s="80"/>
      <c r="LHD1" s="80"/>
      <c r="LHF1" s="81"/>
      <c r="LHK1" s="80"/>
      <c r="LHY1" s="80"/>
      <c r="LIA1" s="81"/>
      <c r="LIF1" s="80"/>
      <c r="LIT1" s="80"/>
      <c r="LIV1" s="81"/>
      <c r="LJA1" s="80"/>
      <c r="LJO1" s="80"/>
      <c r="LJQ1" s="81"/>
      <c r="LJV1" s="80"/>
      <c r="LKJ1" s="80"/>
      <c r="LKL1" s="81"/>
      <c r="LKQ1" s="80"/>
      <c r="LLE1" s="80"/>
      <c r="LLG1" s="81"/>
      <c r="LLL1" s="80"/>
      <c r="LLZ1" s="80"/>
      <c r="LMB1" s="81"/>
      <c r="LMG1" s="80"/>
      <c r="LMU1" s="80"/>
      <c r="LMW1" s="81"/>
      <c r="LNB1" s="80"/>
      <c r="LNP1" s="80"/>
      <c r="LNR1" s="81"/>
      <c r="LNW1" s="80"/>
      <c r="LOK1" s="80"/>
      <c r="LOM1" s="81"/>
      <c r="LOR1" s="80"/>
      <c r="LPF1" s="80"/>
      <c r="LPH1" s="81"/>
      <c r="LPM1" s="80"/>
      <c r="LQA1" s="80"/>
      <c r="LQC1" s="81"/>
      <c r="LQH1" s="80"/>
      <c r="LQV1" s="80"/>
      <c r="LQX1" s="81"/>
      <c r="LRC1" s="80"/>
      <c r="LRQ1" s="80"/>
      <c r="LRS1" s="81"/>
      <c r="LRX1" s="80"/>
      <c r="LSL1" s="80"/>
      <c r="LSN1" s="81"/>
      <c r="LSS1" s="80"/>
      <c r="LTG1" s="80"/>
      <c r="LTI1" s="81"/>
      <c r="LTN1" s="80"/>
      <c r="LUB1" s="80"/>
      <c r="LUD1" s="81"/>
      <c r="LUI1" s="80"/>
      <c r="LUW1" s="80"/>
      <c r="LUY1" s="81"/>
      <c r="LVD1" s="80"/>
      <c r="LVR1" s="80"/>
      <c r="LVT1" s="81"/>
      <c r="LVY1" s="80"/>
      <c r="LWM1" s="80"/>
      <c r="LWO1" s="81"/>
      <c r="LWT1" s="80"/>
      <c r="LXH1" s="80"/>
      <c r="LXJ1" s="81"/>
      <c r="LXO1" s="80"/>
      <c r="LYC1" s="80"/>
      <c r="LYE1" s="81"/>
      <c r="LYJ1" s="80"/>
      <c r="LYX1" s="80"/>
      <c r="LYZ1" s="81"/>
      <c r="LZE1" s="80"/>
      <c r="LZS1" s="80"/>
      <c r="LZU1" s="81"/>
      <c r="LZZ1" s="80"/>
      <c r="MAN1" s="80"/>
      <c r="MAP1" s="81"/>
      <c r="MAU1" s="80"/>
      <c r="MBI1" s="80"/>
      <c r="MBK1" s="81"/>
      <c r="MBP1" s="80"/>
      <c r="MCD1" s="80"/>
      <c r="MCF1" s="81"/>
      <c r="MCK1" s="80"/>
      <c r="MCY1" s="80"/>
      <c r="MDA1" s="81"/>
      <c r="MDF1" s="80"/>
      <c r="MDT1" s="80"/>
      <c r="MDV1" s="81"/>
      <c r="MEA1" s="80"/>
      <c r="MEO1" s="80"/>
      <c r="MEQ1" s="81"/>
      <c r="MEV1" s="80"/>
      <c r="MFJ1" s="80"/>
      <c r="MFL1" s="81"/>
      <c r="MFQ1" s="80"/>
      <c r="MGE1" s="80"/>
      <c r="MGG1" s="81"/>
      <c r="MGL1" s="80"/>
      <c r="MGZ1" s="80"/>
      <c r="MHB1" s="81"/>
      <c r="MHG1" s="80"/>
      <c r="MHU1" s="80"/>
      <c r="MHW1" s="81"/>
      <c r="MIB1" s="80"/>
      <c r="MIP1" s="80"/>
      <c r="MIR1" s="81"/>
      <c r="MIW1" s="80"/>
      <c r="MJK1" s="80"/>
      <c r="MJM1" s="81"/>
      <c r="MJR1" s="80"/>
      <c r="MKF1" s="80"/>
      <c r="MKH1" s="81"/>
      <c r="MKM1" s="80"/>
      <c r="MLA1" s="80"/>
      <c r="MLC1" s="81"/>
      <c r="MLH1" s="80"/>
      <c r="MLV1" s="80"/>
      <c r="MLX1" s="81"/>
      <c r="MMC1" s="80"/>
      <c r="MMQ1" s="80"/>
      <c r="MMS1" s="81"/>
      <c r="MMX1" s="80"/>
      <c r="MNL1" s="80"/>
      <c r="MNN1" s="81"/>
      <c r="MNS1" s="80"/>
      <c r="MOG1" s="80"/>
      <c r="MOI1" s="81"/>
      <c r="MON1" s="80"/>
      <c r="MPB1" s="80"/>
      <c r="MPD1" s="81"/>
      <c r="MPI1" s="80"/>
      <c r="MPW1" s="80"/>
      <c r="MPY1" s="81"/>
      <c r="MQD1" s="80"/>
      <c r="MQR1" s="80"/>
      <c r="MQT1" s="81"/>
      <c r="MQY1" s="80"/>
      <c r="MRM1" s="80"/>
      <c r="MRO1" s="81"/>
      <c r="MRT1" s="80"/>
      <c r="MSH1" s="80"/>
      <c r="MSJ1" s="81"/>
      <c r="MSO1" s="80"/>
      <c r="MTC1" s="80"/>
      <c r="MTE1" s="81"/>
      <c r="MTJ1" s="80"/>
      <c r="MTX1" s="80"/>
      <c r="MTZ1" s="81"/>
      <c r="MUE1" s="80"/>
      <c r="MUS1" s="80"/>
      <c r="MUU1" s="81"/>
      <c r="MUZ1" s="80"/>
      <c r="MVN1" s="80"/>
      <c r="MVP1" s="81"/>
      <c r="MVU1" s="80"/>
      <c r="MWI1" s="80"/>
      <c r="MWK1" s="81"/>
      <c r="MWP1" s="80"/>
      <c r="MXD1" s="80"/>
      <c r="MXF1" s="81"/>
      <c r="MXK1" s="80"/>
      <c r="MXY1" s="80"/>
      <c r="MYA1" s="81"/>
      <c r="MYF1" s="80"/>
      <c r="MYT1" s="80"/>
      <c r="MYV1" s="81"/>
      <c r="MZA1" s="80"/>
      <c r="MZO1" s="80"/>
      <c r="MZQ1" s="81"/>
      <c r="MZV1" s="80"/>
      <c r="NAJ1" s="80"/>
      <c r="NAL1" s="81"/>
      <c r="NAQ1" s="80"/>
      <c r="NBE1" s="80"/>
      <c r="NBG1" s="81"/>
      <c r="NBL1" s="80"/>
      <c r="NBZ1" s="80"/>
      <c r="NCB1" s="81"/>
      <c r="NCG1" s="80"/>
      <c r="NCU1" s="80"/>
      <c r="NCW1" s="81"/>
      <c r="NDB1" s="80"/>
      <c r="NDP1" s="80"/>
      <c r="NDR1" s="81"/>
      <c r="NDW1" s="80"/>
      <c r="NEK1" s="80"/>
      <c r="NEM1" s="81"/>
      <c r="NER1" s="80"/>
      <c r="NFF1" s="80"/>
      <c r="NFH1" s="81"/>
      <c r="NFM1" s="80"/>
      <c r="NGA1" s="80"/>
      <c r="NGC1" s="81"/>
      <c r="NGH1" s="80"/>
      <c r="NGV1" s="80"/>
      <c r="NGX1" s="81"/>
      <c r="NHC1" s="80"/>
      <c r="NHQ1" s="80"/>
      <c r="NHS1" s="81"/>
      <c r="NHX1" s="80"/>
      <c r="NIL1" s="80"/>
      <c r="NIN1" s="81"/>
      <c r="NIS1" s="80"/>
      <c r="NJG1" s="80"/>
      <c r="NJI1" s="81"/>
      <c r="NJN1" s="80"/>
      <c r="NKB1" s="80"/>
      <c r="NKD1" s="81"/>
      <c r="NKI1" s="80"/>
      <c r="NKW1" s="80"/>
      <c r="NKY1" s="81"/>
      <c r="NLD1" s="80"/>
      <c r="NLR1" s="80"/>
      <c r="NLT1" s="81"/>
      <c r="NLY1" s="80"/>
      <c r="NMM1" s="80"/>
      <c r="NMO1" s="81"/>
      <c r="NMT1" s="80"/>
      <c r="NNH1" s="80"/>
      <c r="NNJ1" s="81"/>
      <c r="NNO1" s="80"/>
      <c r="NOC1" s="80"/>
      <c r="NOE1" s="81"/>
      <c r="NOJ1" s="80"/>
      <c r="NOX1" s="80"/>
      <c r="NOZ1" s="81"/>
      <c r="NPE1" s="80"/>
      <c r="NPS1" s="80"/>
      <c r="NPU1" s="81"/>
      <c r="NPZ1" s="80"/>
      <c r="NQN1" s="80"/>
      <c r="NQP1" s="81"/>
      <c r="NQU1" s="80"/>
      <c r="NRI1" s="80"/>
      <c r="NRK1" s="81"/>
      <c r="NRP1" s="80"/>
      <c r="NSD1" s="80"/>
      <c r="NSF1" s="81"/>
      <c r="NSK1" s="80"/>
      <c r="NSY1" s="80"/>
      <c r="NTA1" s="81"/>
      <c r="NTF1" s="80"/>
      <c r="NTT1" s="80"/>
      <c r="NTV1" s="81"/>
      <c r="NUA1" s="80"/>
      <c r="NUO1" s="80"/>
      <c r="NUQ1" s="81"/>
      <c r="NUV1" s="80"/>
      <c r="NVJ1" s="80"/>
      <c r="NVL1" s="81"/>
      <c r="NVQ1" s="80"/>
      <c r="NWE1" s="80"/>
      <c r="NWG1" s="81"/>
      <c r="NWL1" s="80"/>
      <c r="NWZ1" s="80"/>
      <c r="NXB1" s="81"/>
      <c r="NXG1" s="80"/>
      <c r="NXU1" s="80"/>
      <c r="NXW1" s="81"/>
      <c r="NYB1" s="80"/>
      <c r="NYP1" s="80"/>
      <c r="NYR1" s="81"/>
      <c r="NYW1" s="80"/>
      <c r="NZK1" s="80"/>
      <c r="NZM1" s="81"/>
      <c r="NZR1" s="80"/>
      <c r="OAF1" s="80"/>
      <c r="OAH1" s="81"/>
      <c r="OAM1" s="80"/>
      <c r="OBA1" s="80"/>
      <c r="OBC1" s="81"/>
      <c r="OBH1" s="80"/>
      <c r="OBV1" s="80"/>
      <c r="OBX1" s="81"/>
      <c r="OCC1" s="80"/>
      <c r="OCQ1" s="80"/>
      <c r="OCS1" s="81"/>
      <c r="OCX1" s="80"/>
      <c r="ODL1" s="80"/>
      <c r="ODN1" s="81"/>
      <c r="ODS1" s="80"/>
      <c r="OEG1" s="80"/>
      <c r="OEI1" s="81"/>
      <c r="OEN1" s="80"/>
      <c r="OFB1" s="80"/>
      <c r="OFD1" s="81"/>
      <c r="OFI1" s="80"/>
      <c r="OFW1" s="80"/>
      <c r="OFY1" s="81"/>
      <c r="OGD1" s="80"/>
      <c r="OGR1" s="80"/>
      <c r="OGT1" s="81"/>
      <c r="OGY1" s="80"/>
      <c r="OHM1" s="80"/>
      <c r="OHO1" s="81"/>
      <c r="OHT1" s="80"/>
      <c r="OIH1" s="80"/>
      <c r="OIJ1" s="81"/>
      <c r="OIO1" s="80"/>
      <c r="OJC1" s="80"/>
      <c r="OJE1" s="81"/>
      <c r="OJJ1" s="80"/>
      <c r="OJX1" s="80"/>
      <c r="OJZ1" s="81"/>
      <c r="OKE1" s="80"/>
      <c r="OKS1" s="80"/>
      <c r="OKU1" s="81"/>
      <c r="OKZ1" s="80"/>
      <c r="OLN1" s="80"/>
      <c r="OLP1" s="81"/>
      <c r="OLU1" s="80"/>
      <c r="OMI1" s="80"/>
      <c r="OMK1" s="81"/>
      <c r="OMP1" s="80"/>
      <c r="OND1" s="80"/>
      <c r="ONF1" s="81"/>
      <c r="ONK1" s="80"/>
      <c r="ONY1" s="80"/>
      <c r="OOA1" s="81"/>
      <c r="OOF1" s="80"/>
      <c r="OOT1" s="80"/>
      <c r="OOV1" s="81"/>
      <c r="OPA1" s="80"/>
      <c r="OPO1" s="80"/>
      <c r="OPQ1" s="81"/>
      <c r="OPV1" s="80"/>
      <c r="OQJ1" s="80"/>
      <c r="OQL1" s="81"/>
      <c r="OQQ1" s="80"/>
      <c r="ORE1" s="80"/>
      <c r="ORG1" s="81"/>
      <c r="ORL1" s="80"/>
      <c r="ORZ1" s="80"/>
      <c r="OSB1" s="81"/>
      <c r="OSG1" s="80"/>
      <c r="OSU1" s="80"/>
      <c r="OSW1" s="81"/>
      <c r="OTB1" s="80"/>
      <c r="OTP1" s="80"/>
      <c r="OTR1" s="81"/>
      <c r="OTW1" s="80"/>
      <c r="OUK1" s="80"/>
      <c r="OUM1" s="81"/>
      <c r="OUR1" s="80"/>
      <c r="OVF1" s="80"/>
      <c r="OVH1" s="81"/>
      <c r="OVM1" s="80"/>
      <c r="OWA1" s="80"/>
      <c r="OWC1" s="81"/>
      <c r="OWH1" s="80"/>
      <c r="OWV1" s="80"/>
      <c r="OWX1" s="81"/>
      <c r="OXC1" s="80"/>
      <c r="OXQ1" s="80"/>
      <c r="OXS1" s="81"/>
      <c r="OXX1" s="80"/>
      <c r="OYL1" s="80"/>
      <c r="OYN1" s="81"/>
      <c r="OYS1" s="80"/>
      <c r="OZG1" s="80"/>
      <c r="OZI1" s="81"/>
      <c r="OZN1" s="80"/>
      <c r="PAB1" s="80"/>
      <c r="PAD1" s="81"/>
      <c r="PAI1" s="80"/>
      <c r="PAW1" s="80"/>
      <c r="PAY1" s="81"/>
      <c r="PBD1" s="80"/>
      <c r="PBR1" s="80"/>
      <c r="PBT1" s="81"/>
      <c r="PBY1" s="80"/>
      <c r="PCM1" s="80"/>
      <c r="PCO1" s="81"/>
      <c r="PCT1" s="80"/>
      <c r="PDH1" s="80"/>
      <c r="PDJ1" s="81"/>
      <c r="PDO1" s="80"/>
      <c r="PEC1" s="80"/>
      <c r="PEE1" s="81"/>
      <c r="PEJ1" s="80"/>
      <c r="PEX1" s="80"/>
      <c r="PEZ1" s="81"/>
      <c r="PFE1" s="80"/>
      <c r="PFS1" s="80"/>
      <c r="PFU1" s="81"/>
      <c r="PFZ1" s="80"/>
      <c r="PGN1" s="80"/>
      <c r="PGP1" s="81"/>
      <c r="PGU1" s="80"/>
      <c r="PHI1" s="80"/>
      <c r="PHK1" s="81"/>
      <c r="PHP1" s="80"/>
      <c r="PID1" s="80"/>
      <c r="PIF1" s="81"/>
      <c r="PIK1" s="80"/>
      <c r="PIY1" s="80"/>
      <c r="PJA1" s="81"/>
      <c r="PJF1" s="80"/>
      <c r="PJT1" s="80"/>
      <c r="PJV1" s="81"/>
      <c r="PKA1" s="80"/>
      <c r="PKO1" s="80"/>
      <c r="PKQ1" s="81"/>
      <c r="PKV1" s="80"/>
      <c r="PLJ1" s="80"/>
      <c r="PLL1" s="81"/>
      <c r="PLQ1" s="80"/>
      <c r="PME1" s="80"/>
      <c r="PMG1" s="81"/>
      <c r="PML1" s="80"/>
      <c r="PMZ1" s="80"/>
      <c r="PNB1" s="81"/>
      <c r="PNG1" s="80"/>
      <c r="PNU1" s="80"/>
      <c r="PNW1" s="81"/>
      <c r="POB1" s="80"/>
      <c r="POP1" s="80"/>
      <c r="POR1" s="81"/>
      <c r="POW1" s="80"/>
      <c r="PPK1" s="80"/>
      <c r="PPM1" s="81"/>
      <c r="PPR1" s="80"/>
      <c r="PQF1" s="80"/>
      <c r="PQH1" s="81"/>
      <c r="PQM1" s="80"/>
      <c r="PRA1" s="80"/>
      <c r="PRC1" s="81"/>
      <c r="PRH1" s="80"/>
      <c r="PRV1" s="80"/>
      <c r="PRX1" s="81"/>
      <c r="PSC1" s="80"/>
      <c r="PSQ1" s="80"/>
      <c r="PSS1" s="81"/>
      <c r="PSX1" s="80"/>
      <c r="PTL1" s="80"/>
      <c r="PTN1" s="81"/>
      <c r="PTS1" s="80"/>
      <c r="PUG1" s="80"/>
      <c r="PUI1" s="81"/>
      <c r="PUN1" s="80"/>
      <c r="PVB1" s="80"/>
      <c r="PVD1" s="81"/>
      <c r="PVI1" s="80"/>
      <c r="PVW1" s="80"/>
      <c r="PVY1" s="81"/>
      <c r="PWD1" s="80"/>
      <c r="PWR1" s="80"/>
      <c r="PWT1" s="81"/>
      <c r="PWY1" s="80"/>
      <c r="PXM1" s="80"/>
      <c r="PXO1" s="81"/>
      <c r="PXT1" s="80"/>
      <c r="PYH1" s="80"/>
      <c r="PYJ1" s="81"/>
      <c r="PYO1" s="80"/>
      <c r="PZC1" s="80"/>
      <c r="PZE1" s="81"/>
      <c r="PZJ1" s="80"/>
      <c r="PZX1" s="80"/>
      <c r="PZZ1" s="81"/>
      <c r="QAE1" s="80"/>
      <c r="QAS1" s="80"/>
      <c r="QAU1" s="81"/>
      <c r="QAZ1" s="80"/>
      <c r="QBN1" s="80"/>
      <c r="QBP1" s="81"/>
      <c r="QBU1" s="80"/>
      <c r="QCI1" s="80"/>
      <c r="QCK1" s="81"/>
      <c r="QCP1" s="80"/>
      <c r="QDD1" s="80"/>
      <c r="QDF1" s="81"/>
      <c r="QDK1" s="80"/>
      <c r="QDY1" s="80"/>
      <c r="QEA1" s="81"/>
      <c r="QEF1" s="80"/>
      <c r="QET1" s="80"/>
      <c r="QEV1" s="81"/>
      <c r="QFA1" s="80"/>
      <c r="QFO1" s="80"/>
      <c r="QFQ1" s="81"/>
      <c r="QFV1" s="80"/>
      <c r="QGJ1" s="80"/>
      <c r="QGL1" s="81"/>
      <c r="QGQ1" s="80"/>
      <c r="QHE1" s="80"/>
      <c r="QHG1" s="81"/>
      <c r="QHL1" s="80"/>
      <c r="QHZ1" s="80"/>
      <c r="QIB1" s="81"/>
      <c r="QIG1" s="80"/>
      <c r="QIU1" s="80"/>
      <c r="QIW1" s="81"/>
      <c r="QJB1" s="80"/>
      <c r="QJP1" s="80"/>
      <c r="QJR1" s="81"/>
      <c r="QJW1" s="80"/>
      <c r="QKK1" s="80"/>
      <c r="QKM1" s="81"/>
      <c r="QKR1" s="80"/>
      <c r="QLF1" s="80"/>
      <c r="QLH1" s="81"/>
      <c r="QLM1" s="80"/>
      <c r="QMA1" s="80"/>
      <c r="QMC1" s="81"/>
      <c r="QMH1" s="80"/>
      <c r="QMV1" s="80"/>
      <c r="QMX1" s="81"/>
      <c r="QNC1" s="80"/>
      <c r="QNQ1" s="80"/>
      <c r="QNS1" s="81"/>
      <c r="QNX1" s="80"/>
      <c r="QOL1" s="80"/>
      <c r="QON1" s="81"/>
      <c r="QOS1" s="80"/>
      <c r="QPG1" s="80"/>
      <c r="QPI1" s="81"/>
      <c r="QPN1" s="80"/>
      <c r="QQB1" s="80"/>
      <c r="QQD1" s="81"/>
      <c r="QQI1" s="80"/>
      <c r="QQW1" s="80"/>
      <c r="QQY1" s="81"/>
      <c r="QRD1" s="80"/>
      <c r="QRR1" s="80"/>
      <c r="QRT1" s="81"/>
      <c r="QRY1" s="80"/>
      <c r="QSM1" s="80"/>
      <c r="QSO1" s="81"/>
      <c r="QST1" s="80"/>
      <c r="QTH1" s="80"/>
      <c r="QTJ1" s="81"/>
      <c r="QTO1" s="80"/>
      <c r="QUC1" s="80"/>
      <c r="QUE1" s="81"/>
      <c r="QUJ1" s="80"/>
      <c r="QUX1" s="80"/>
      <c r="QUZ1" s="81"/>
      <c r="QVE1" s="80"/>
      <c r="QVS1" s="80"/>
      <c r="QVU1" s="81"/>
      <c r="QVZ1" s="80"/>
      <c r="QWN1" s="80"/>
      <c r="QWP1" s="81"/>
      <c r="QWU1" s="80"/>
      <c r="QXI1" s="80"/>
      <c r="QXK1" s="81"/>
      <c r="QXP1" s="80"/>
      <c r="QYD1" s="80"/>
      <c r="QYF1" s="81"/>
      <c r="QYK1" s="80"/>
      <c r="QYY1" s="80"/>
      <c r="QZA1" s="81"/>
      <c r="QZF1" s="80"/>
      <c r="QZT1" s="80"/>
      <c r="QZV1" s="81"/>
      <c r="RAA1" s="80"/>
      <c r="RAO1" s="80"/>
      <c r="RAQ1" s="81"/>
      <c r="RAV1" s="80"/>
      <c r="RBJ1" s="80"/>
      <c r="RBL1" s="81"/>
      <c r="RBQ1" s="80"/>
      <c r="RCE1" s="80"/>
      <c r="RCG1" s="81"/>
      <c r="RCL1" s="80"/>
      <c r="RCZ1" s="80"/>
      <c r="RDB1" s="81"/>
      <c r="RDG1" s="80"/>
      <c r="RDU1" s="80"/>
      <c r="RDW1" s="81"/>
      <c r="REB1" s="80"/>
      <c r="REP1" s="80"/>
      <c r="RER1" s="81"/>
      <c r="REW1" s="80"/>
      <c r="RFK1" s="80"/>
      <c r="RFM1" s="81"/>
      <c r="RFR1" s="80"/>
      <c r="RGF1" s="80"/>
      <c r="RGH1" s="81"/>
      <c r="RGM1" s="80"/>
      <c r="RHA1" s="80"/>
      <c r="RHC1" s="81"/>
      <c r="RHH1" s="80"/>
      <c r="RHV1" s="80"/>
      <c r="RHX1" s="81"/>
      <c r="RIC1" s="80"/>
      <c r="RIQ1" s="80"/>
      <c r="RIS1" s="81"/>
      <c r="RIX1" s="80"/>
      <c r="RJL1" s="80"/>
      <c r="RJN1" s="81"/>
      <c r="RJS1" s="80"/>
      <c r="RKG1" s="80"/>
      <c r="RKI1" s="81"/>
      <c r="RKN1" s="80"/>
      <c r="RLB1" s="80"/>
      <c r="RLD1" s="81"/>
      <c r="RLI1" s="80"/>
      <c r="RLW1" s="80"/>
      <c r="RLY1" s="81"/>
      <c r="RMD1" s="80"/>
      <c r="RMR1" s="80"/>
      <c r="RMT1" s="81"/>
      <c r="RMY1" s="80"/>
      <c r="RNM1" s="80"/>
      <c r="RNO1" s="81"/>
      <c r="RNT1" s="80"/>
      <c r="ROH1" s="80"/>
      <c r="ROJ1" s="81"/>
      <c r="ROO1" s="80"/>
      <c r="RPC1" s="80"/>
      <c r="RPE1" s="81"/>
      <c r="RPJ1" s="80"/>
      <c r="RPX1" s="80"/>
      <c r="RPZ1" s="81"/>
      <c r="RQE1" s="80"/>
      <c r="RQS1" s="80"/>
      <c r="RQU1" s="81"/>
      <c r="RQZ1" s="80"/>
      <c r="RRN1" s="80"/>
      <c r="RRP1" s="81"/>
      <c r="RRU1" s="80"/>
      <c r="RSI1" s="80"/>
      <c r="RSK1" s="81"/>
      <c r="RSP1" s="80"/>
      <c r="RTD1" s="80"/>
      <c r="RTF1" s="81"/>
      <c r="RTK1" s="80"/>
      <c r="RTY1" s="80"/>
      <c r="RUA1" s="81"/>
      <c r="RUF1" s="80"/>
      <c r="RUT1" s="80"/>
      <c r="RUV1" s="81"/>
      <c r="RVA1" s="80"/>
      <c r="RVO1" s="80"/>
      <c r="RVQ1" s="81"/>
      <c r="RVV1" s="80"/>
      <c r="RWJ1" s="80"/>
      <c r="RWL1" s="81"/>
      <c r="RWQ1" s="80"/>
      <c r="RXE1" s="80"/>
      <c r="RXG1" s="81"/>
      <c r="RXL1" s="80"/>
      <c r="RXZ1" s="80"/>
      <c r="RYB1" s="81"/>
      <c r="RYG1" s="80"/>
      <c r="RYU1" s="80"/>
      <c r="RYW1" s="81"/>
      <c r="RZB1" s="80"/>
      <c r="RZP1" s="80"/>
      <c r="RZR1" s="81"/>
      <c r="RZW1" s="80"/>
      <c r="SAK1" s="80"/>
      <c r="SAM1" s="81"/>
      <c r="SAR1" s="80"/>
      <c r="SBF1" s="80"/>
      <c r="SBH1" s="81"/>
      <c r="SBM1" s="80"/>
      <c r="SCA1" s="80"/>
      <c r="SCC1" s="81"/>
      <c r="SCH1" s="80"/>
      <c r="SCV1" s="80"/>
      <c r="SCX1" s="81"/>
      <c r="SDC1" s="80"/>
      <c r="SDQ1" s="80"/>
      <c r="SDS1" s="81"/>
      <c r="SDX1" s="80"/>
      <c r="SEL1" s="80"/>
      <c r="SEN1" s="81"/>
      <c r="SES1" s="80"/>
      <c r="SFG1" s="80"/>
      <c r="SFI1" s="81"/>
      <c r="SFN1" s="80"/>
      <c r="SGB1" s="80"/>
      <c r="SGD1" s="81"/>
      <c r="SGI1" s="80"/>
      <c r="SGW1" s="80"/>
      <c r="SGY1" s="81"/>
      <c r="SHD1" s="80"/>
      <c r="SHR1" s="80"/>
      <c r="SHT1" s="81"/>
      <c r="SHY1" s="80"/>
      <c r="SIM1" s="80"/>
      <c r="SIO1" s="81"/>
      <c r="SIT1" s="80"/>
      <c r="SJH1" s="80"/>
      <c r="SJJ1" s="81"/>
      <c r="SJO1" s="80"/>
      <c r="SKC1" s="80"/>
      <c r="SKE1" s="81"/>
      <c r="SKJ1" s="80"/>
      <c r="SKX1" s="80"/>
      <c r="SKZ1" s="81"/>
      <c r="SLE1" s="80"/>
      <c r="SLS1" s="80"/>
      <c r="SLU1" s="81"/>
      <c r="SLZ1" s="80"/>
      <c r="SMN1" s="80"/>
      <c r="SMP1" s="81"/>
      <c r="SMU1" s="80"/>
      <c r="SNI1" s="80"/>
      <c r="SNK1" s="81"/>
      <c r="SNP1" s="80"/>
      <c r="SOD1" s="80"/>
      <c r="SOF1" s="81"/>
      <c r="SOK1" s="80"/>
      <c r="SOY1" s="80"/>
      <c r="SPA1" s="81"/>
      <c r="SPF1" s="80"/>
      <c r="SPT1" s="80"/>
      <c r="SPV1" s="81"/>
      <c r="SQA1" s="80"/>
      <c r="SQO1" s="80"/>
      <c r="SQQ1" s="81"/>
      <c r="SQV1" s="80"/>
      <c r="SRJ1" s="80"/>
      <c r="SRL1" s="81"/>
      <c r="SRQ1" s="80"/>
      <c r="SSE1" s="80"/>
      <c r="SSG1" s="81"/>
      <c r="SSL1" s="80"/>
      <c r="SSZ1" s="80"/>
      <c r="STB1" s="81"/>
      <c r="STG1" s="80"/>
      <c r="STU1" s="80"/>
      <c r="STW1" s="81"/>
      <c r="SUB1" s="80"/>
      <c r="SUP1" s="80"/>
      <c r="SUR1" s="81"/>
      <c r="SUW1" s="80"/>
      <c r="SVK1" s="80"/>
      <c r="SVM1" s="81"/>
      <c r="SVR1" s="80"/>
      <c r="SWF1" s="80"/>
      <c r="SWH1" s="81"/>
      <c r="SWM1" s="80"/>
      <c r="SXA1" s="80"/>
      <c r="SXC1" s="81"/>
      <c r="SXH1" s="80"/>
      <c r="SXV1" s="80"/>
      <c r="SXX1" s="81"/>
      <c r="SYC1" s="80"/>
      <c r="SYQ1" s="80"/>
      <c r="SYS1" s="81"/>
      <c r="SYX1" s="80"/>
      <c r="SZL1" s="80"/>
      <c r="SZN1" s="81"/>
      <c r="SZS1" s="80"/>
      <c r="TAG1" s="80"/>
      <c r="TAI1" s="81"/>
      <c r="TAN1" s="80"/>
      <c r="TBB1" s="80"/>
      <c r="TBD1" s="81"/>
      <c r="TBI1" s="80"/>
      <c r="TBW1" s="80"/>
      <c r="TBY1" s="81"/>
      <c r="TCD1" s="80"/>
      <c r="TCR1" s="80"/>
      <c r="TCT1" s="81"/>
      <c r="TCY1" s="80"/>
      <c r="TDM1" s="80"/>
      <c r="TDO1" s="81"/>
      <c r="TDT1" s="80"/>
      <c r="TEH1" s="80"/>
      <c r="TEJ1" s="81"/>
      <c r="TEO1" s="80"/>
      <c r="TFC1" s="80"/>
      <c r="TFE1" s="81"/>
      <c r="TFJ1" s="80"/>
      <c r="TFX1" s="80"/>
      <c r="TFZ1" s="81"/>
      <c r="TGE1" s="80"/>
      <c r="TGS1" s="80"/>
      <c r="TGU1" s="81"/>
      <c r="TGZ1" s="80"/>
      <c r="THN1" s="80"/>
      <c r="THP1" s="81"/>
      <c r="THU1" s="80"/>
      <c r="TII1" s="80"/>
      <c r="TIK1" s="81"/>
      <c r="TIP1" s="80"/>
      <c r="TJD1" s="80"/>
      <c r="TJF1" s="81"/>
      <c r="TJK1" s="80"/>
      <c r="TJY1" s="80"/>
      <c r="TKA1" s="81"/>
      <c r="TKF1" s="80"/>
      <c r="TKT1" s="80"/>
      <c r="TKV1" s="81"/>
      <c r="TLA1" s="80"/>
      <c r="TLO1" s="80"/>
      <c r="TLQ1" s="81"/>
      <c r="TLV1" s="80"/>
      <c r="TMJ1" s="80"/>
      <c r="TML1" s="81"/>
      <c r="TMQ1" s="80"/>
      <c r="TNE1" s="80"/>
      <c r="TNG1" s="81"/>
      <c r="TNL1" s="80"/>
      <c r="TNZ1" s="80"/>
      <c r="TOB1" s="81"/>
      <c r="TOG1" s="80"/>
      <c r="TOU1" s="80"/>
      <c r="TOW1" s="81"/>
      <c r="TPB1" s="80"/>
      <c r="TPP1" s="80"/>
      <c r="TPR1" s="81"/>
      <c r="TPW1" s="80"/>
      <c r="TQK1" s="80"/>
      <c r="TQM1" s="81"/>
      <c r="TQR1" s="80"/>
      <c r="TRF1" s="80"/>
      <c r="TRH1" s="81"/>
      <c r="TRM1" s="80"/>
      <c r="TSA1" s="80"/>
      <c r="TSC1" s="81"/>
      <c r="TSH1" s="80"/>
      <c r="TSV1" s="80"/>
      <c r="TSX1" s="81"/>
      <c r="TTC1" s="80"/>
      <c r="TTQ1" s="80"/>
      <c r="TTS1" s="81"/>
      <c r="TTX1" s="80"/>
      <c r="TUL1" s="80"/>
      <c r="TUN1" s="81"/>
      <c r="TUS1" s="80"/>
      <c r="TVG1" s="80"/>
      <c r="TVI1" s="81"/>
      <c r="TVN1" s="80"/>
      <c r="TWB1" s="80"/>
      <c r="TWD1" s="81"/>
      <c r="TWI1" s="80"/>
      <c r="TWW1" s="80"/>
      <c r="TWY1" s="81"/>
      <c r="TXD1" s="80"/>
      <c r="TXR1" s="80"/>
      <c r="TXT1" s="81"/>
      <c r="TXY1" s="80"/>
      <c r="TYM1" s="80"/>
      <c r="TYO1" s="81"/>
      <c r="TYT1" s="80"/>
      <c r="TZH1" s="80"/>
      <c r="TZJ1" s="81"/>
      <c r="TZO1" s="80"/>
      <c r="UAC1" s="80"/>
      <c r="UAE1" s="81"/>
      <c r="UAJ1" s="80"/>
      <c r="UAX1" s="80"/>
      <c r="UAZ1" s="81"/>
      <c r="UBE1" s="80"/>
      <c r="UBS1" s="80"/>
      <c r="UBU1" s="81"/>
      <c r="UBZ1" s="80"/>
      <c r="UCN1" s="80"/>
      <c r="UCP1" s="81"/>
      <c r="UCU1" s="80"/>
      <c r="UDI1" s="80"/>
      <c r="UDK1" s="81"/>
      <c r="UDP1" s="80"/>
      <c r="UED1" s="80"/>
      <c r="UEF1" s="81"/>
      <c r="UEK1" s="80"/>
      <c r="UEY1" s="80"/>
      <c r="UFA1" s="81"/>
      <c r="UFF1" s="80"/>
      <c r="UFT1" s="80"/>
      <c r="UFV1" s="81"/>
      <c r="UGA1" s="80"/>
      <c r="UGO1" s="80"/>
      <c r="UGQ1" s="81"/>
      <c r="UGV1" s="80"/>
      <c r="UHJ1" s="80"/>
      <c r="UHL1" s="81"/>
      <c r="UHQ1" s="80"/>
      <c r="UIE1" s="80"/>
      <c r="UIG1" s="81"/>
      <c r="UIL1" s="80"/>
      <c r="UIZ1" s="80"/>
      <c r="UJB1" s="81"/>
      <c r="UJG1" s="80"/>
      <c r="UJU1" s="80"/>
      <c r="UJW1" s="81"/>
      <c r="UKB1" s="80"/>
      <c r="UKP1" s="80"/>
      <c r="UKR1" s="81"/>
      <c r="UKW1" s="80"/>
      <c r="ULK1" s="80"/>
      <c r="ULM1" s="81"/>
      <c r="ULR1" s="80"/>
      <c r="UMF1" s="80"/>
      <c r="UMH1" s="81"/>
      <c r="UMM1" s="80"/>
      <c r="UNA1" s="80"/>
      <c r="UNC1" s="81"/>
      <c r="UNH1" s="80"/>
      <c r="UNV1" s="80"/>
      <c r="UNX1" s="81"/>
      <c r="UOC1" s="80"/>
      <c r="UOQ1" s="80"/>
      <c r="UOS1" s="81"/>
      <c r="UOX1" s="80"/>
      <c r="UPL1" s="80"/>
      <c r="UPN1" s="81"/>
      <c r="UPS1" s="80"/>
      <c r="UQG1" s="80"/>
      <c r="UQI1" s="81"/>
      <c r="UQN1" s="80"/>
      <c r="URB1" s="80"/>
      <c r="URD1" s="81"/>
      <c r="URI1" s="80"/>
      <c r="URW1" s="80"/>
      <c r="URY1" s="81"/>
      <c r="USD1" s="80"/>
      <c r="USR1" s="80"/>
      <c r="UST1" s="81"/>
      <c r="USY1" s="80"/>
      <c r="UTM1" s="80"/>
      <c r="UTO1" s="81"/>
      <c r="UTT1" s="80"/>
      <c r="UUH1" s="80"/>
      <c r="UUJ1" s="81"/>
      <c r="UUO1" s="80"/>
      <c r="UVC1" s="80"/>
      <c r="UVE1" s="81"/>
      <c r="UVJ1" s="80"/>
      <c r="UVX1" s="80"/>
      <c r="UVZ1" s="81"/>
      <c r="UWE1" s="80"/>
      <c r="UWS1" s="80"/>
      <c r="UWU1" s="81"/>
      <c r="UWZ1" s="80"/>
      <c r="UXN1" s="80"/>
      <c r="UXP1" s="81"/>
      <c r="UXU1" s="80"/>
      <c r="UYI1" s="80"/>
      <c r="UYK1" s="81"/>
      <c r="UYP1" s="80"/>
      <c r="UZD1" s="80"/>
      <c r="UZF1" s="81"/>
      <c r="UZK1" s="80"/>
      <c r="UZY1" s="80"/>
      <c r="VAA1" s="81"/>
      <c r="VAF1" s="80"/>
      <c r="VAT1" s="80"/>
      <c r="VAV1" s="81"/>
      <c r="VBA1" s="80"/>
      <c r="VBO1" s="80"/>
      <c r="VBQ1" s="81"/>
      <c r="VBV1" s="80"/>
      <c r="VCJ1" s="80"/>
      <c r="VCL1" s="81"/>
      <c r="VCQ1" s="80"/>
      <c r="VDE1" s="80"/>
      <c r="VDG1" s="81"/>
      <c r="VDL1" s="80"/>
      <c r="VDZ1" s="80"/>
      <c r="VEB1" s="81"/>
      <c r="VEG1" s="80"/>
      <c r="VEU1" s="80"/>
      <c r="VEW1" s="81"/>
      <c r="VFB1" s="80"/>
      <c r="VFP1" s="80"/>
      <c r="VFR1" s="81"/>
      <c r="VFW1" s="80"/>
      <c r="VGK1" s="80"/>
      <c r="VGM1" s="81"/>
      <c r="VGR1" s="80"/>
      <c r="VHF1" s="80"/>
      <c r="VHH1" s="81"/>
      <c r="VHM1" s="80"/>
      <c r="VIA1" s="80"/>
      <c r="VIC1" s="81"/>
      <c r="VIH1" s="80"/>
      <c r="VIV1" s="80"/>
      <c r="VIX1" s="81"/>
      <c r="VJC1" s="80"/>
      <c r="VJQ1" s="80"/>
      <c r="VJS1" s="81"/>
      <c r="VJX1" s="80"/>
      <c r="VKL1" s="80"/>
      <c r="VKN1" s="81"/>
      <c r="VKS1" s="80"/>
      <c r="VLG1" s="80"/>
      <c r="VLI1" s="81"/>
      <c r="VLN1" s="80"/>
      <c r="VMB1" s="80"/>
      <c r="VMD1" s="81"/>
      <c r="VMI1" s="80"/>
      <c r="VMW1" s="80"/>
      <c r="VMY1" s="81"/>
      <c r="VND1" s="80"/>
      <c r="VNR1" s="80"/>
      <c r="VNT1" s="81"/>
      <c r="VNY1" s="80"/>
      <c r="VOM1" s="80"/>
      <c r="VOO1" s="81"/>
      <c r="VOT1" s="80"/>
      <c r="VPH1" s="80"/>
      <c r="VPJ1" s="81"/>
      <c r="VPO1" s="80"/>
      <c r="VQC1" s="80"/>
      <c r="VQE1" s="81"/>
      <c r="VQJ1" s="80"/>
      <c r="VQX1" s="80"/>
      <c r="VQZ1" s="81"/>
      <c r="VRE1" s="80"/>
      <c r="VRS1" s="80"/>
      <c r="VRU1" s="81"/>
      <c r="VRZ1" s="80"/>
      <c r="VSN1" s="80"/>
      <c r="VSP1" s="81"/>
      <c r="VSU1" s="80"/>
      <c r="VTI1" s="80"/>
      <c r="VTK1" s="81"/>
      <c r="VTP1" s="80"/>
      <c r="VUD1" s="80"/>
      <c r="VUF1" s="81"/>
      <c r="VUK1" s="80"/>
      <c r="VUY1" s="80"/>
      <c r="VVA1" s="81"/>
      <c r="VVF1" s="80"/>
      <c r="VVT1" s="80"/>
      <c r="VVV1" s="81"/>
      <c r="VWA1" s="80"/>
      <c r="VWO1" s="80"/>
      <c r="VWQ1" s="81"/>
      <c r="VWV1" s="80"/>
      <c r="VXJ1" s="80"/>
      <c r="VXL1" s="81"/>
      <c r="VXQ1" s="80"/>
      <c r="VYE1" s="80"/>
      <c r="VYG1" s="81"/>
      <c r="VYL1" s="80"/>
      <c r="VYZ1" s="80"/>
      <c r="VZB1" s="81"/>
      <c r="VZG1" s="80"/>
      <c r="VZU1" s="80"/>
      <c r="VZW1" s="81"/>
      <c r="WAB1" s="80"/>
      <c r="WAP1" s="80"/>
      <c r="WAR1" s="81"/>
      <c r="WAW1" s="80"/>
      <c r="WBK1" s="80"/>
      <c r="WBM1" s="81"/>
      <c r="WBR1" s="80"/>
      <c r="WCF1" s="80"/>
      <c r="WCH1" s="81"/>
      <c r="WCM1" s="80"/>
      <c r="WDA1" s="80"/>
      <c r="WDC1" s="81"/>
      <c r="WDH1" s="80"/>
      <c r="WDV1" s="80"/>
      <c r="WDX1" s="81"/>
      <c r="WEC1" s="80"/>
      <c r="WEQ1" s="80"/>
      <c r="WES1" s="81"/>
      <c r="WEX1" s="80"/>
      <c r="WFL1" s="80"/>
      <c r="WFN1" s="81"/>
      <c r="WFS1" s="80"/>
      <c r="WGG1" s="80"/>
      <c r="WGI1" s="81"/>
      <c r="WGN1" s="80"/>
      <c r="WHB1" s="80"/>
      <c r="WHD1" s="81"/>
      <c r="WHI1" s="80"/>
      <c r="WHW1" s="80"/>
      <c r="WHY1" s="81"/>
      <c r="WID1" s="80"/>
      <c r="WIR1" s="80"/>
      <c r="WIT1" s="81"/>
      <c r="WIY1" s="80"/>
      <c r="WJM1" s="80"/>
      <c r="WJO1" s="81"/>
      <c r="WJT1" s="80"/>
      <c r="WKH1" s="80"/>
      <c r="WKJ1" s="81"/>
      <c r="WKO1" s="80"/>
      <c r="WLC1" s="80"/>
      <c r="WLE1" s="81"/>
      <c r="WLJ1" s="80"/>
      <c r="WLX1" s="80"/>
      <c r="WLZ1" s="81"/>
      <c r="WME1" s="80"/>
      <c r="WMS1" s="80"/>
      <c r="WMU1" s="81"/>
      <c r="WMZ1" s="80"/>
      <c r="WNN1" s="80"/>
      <c r="WNP1" s="81"/>
      <c r="WNU1" s="80"/>
      <c r="WOI1" s="80"/>
      <c r="WOK1" s="81"/>
      <c r="WOP1" s="80"/>
      <c r="WPD1" s="80"/>
      <c r="WPF1" s="81"/>
      <c r="WPK1" s="80"/>
      <c r="WPY1" s="80"/>
      <c r="WQA1" s="81"/>
      <c r="WQF1" s="80"/>
      <c r="WQT1" s="80"/>
      <c r="WQV1" s="81"/>
      <c r="WRA1" s="80"/>
      <c r="WRO1" s="80"/>
      <c r="WRQ1" s="81"/>
      <c r="WRV1" s="80"/>
      <c r="WSJ1" s="80"/>
      <c r="WSL1" s="81"/>
      <c r="WSQ1" s="80"/>
      <c r="WTE1" s="80"/>
      <c r="WTG1" s="81"/>
      <c r="WTL1" s="80"/>
      <c r="WTZ1" s="80"/>
      <c r="WUB1" s="81"/>
      <c r="WUG1" s="80"/>
      <c r="WUU1" s="80"/>
      <c r="WUW1" s="81"/>
      <c r="WVB1" s="80"/>
      <c r="WVP1" s="80"/>
      <c r="WVR1" s="81"/>
      <c r="WVW1" s="80"/>
      <c r="WWK1" s="80"/>
      <c r="WWM1" s="81"/>
      <c r="WWR1" s="80"/>
      <c r="WXF1" s="80"/>
      <c r="WXH1" s="81"/>
      <c r="WXM1" s="80"/>
      <c r="WYA1" s="80"/>
      <c r="WYC1" s="81"/>
      <c r="WYH1" s="80"/>
      <c r="WYV1" s="80"/>
      <c r="WYX1" s="81"/>
      <c r="WZC1" s="80"/>
      <c r="WZQ1" s="80"/>
      <c r="WZS1" s="81"/>
      <c r="WZX1" s="80"/>
      <c r="XAL1" s="80"/>
      <c r="XAN1" s="81"/>
      <c r="XAS1" s="80"/>
      <c r="XBG1" s="80"/>
      <c r="XBI1" s="81"/>
      <c r="XBN1" s="80"/>
      <c r="XCB1" s="80"/>
      <c r="XCD1" s="81"/>
      <c r="XCI1" s="80"/>
      <c r="XCW1" s="80"/>
      <c r="XCY1" s="81"/>
      <c r="XDD1" s="80"/>
      <c r="XDR1" s="80"/>
      <c r="XDT1" s="81"/>
      <c r="XDY1" s="80"/>
      <c r="XEM1" s="80"/>
      <c r="XEO1" s="81"/>
      <c r="XET1" s="80"/>
    </row>
    <row r="2" spans="1:1023 1037:2047 2052:3060 3074:4089 4103:5118 5132:6142 6147:7155 7169:8184 8198:9213 9227:10237 10242:11264 11266:12279 12293:13308 13322:14332 14337:15359 15361:16374" ht="19" thickBot="1" x14ac:dyDescent="0.5">
      <c r="B2" s="841" t="s">
        <v>93</v>
      </c>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2"/>
      <c r="AZ2" s="75"/>
      <c r="BU2" s="75"/>
      <c r="CP2" s="75"/>
      <c r="DK2" s="75"/>
      <c r="EF2" s="75"/>
      <c r="FA2" s="75"/>
      <c r="FV2" s="75"/>
      <c r="GQ2" s="75"/>
      <c r="HL2" s="75"/>
      <c r="IG2" s="75"/>
      <c r="JB2" s="75"/>
      <c r="JW2" s="75"/>
      <c r="KR2" s="75"/>
      <c r="LM2" s="75"/>
      <c r="MH2" s="75"/>
      <c r="NC2" s="75"/>
      <c r="NX2" s="75"/>
      <c r="OS2" s="75"/>
      <c r="PN2" s="75"/>
      <c r="QI2" s="75"/>
      <c r="RD2" s="75"/>
      <c r="RY2" s="75"/>
      <c r="ST2" s="75"/>
      <c r="TO2" s="75"/>
      <c r="UJ2" s="75"/>
      <c r="VE2" s="75"/>
      <c r="VZ2" s="75"/>
      <c r="WU2" s="75"/>
      <c r="XP2" s="75"/>
      <c r="YK2" s="75"/>
      <c r="ZF2" s="75"/>
      <c r="AAA2" s="75"/>
      <c r="AAV2" s="75"/>
      <c r="ABQ2" s="75"/>
      <c r="ACL2" s="75"/>
      <c r="ADG2" s="75"/>
      <c r="AEB2" s="75"/>
      <c r="AEW2" s="75"/>
      <c r="AFR2" s="75"/>
      <c r="AGM2" s="75"/>
      <c r="AHH2" s="75"/>
      <c r="AIC2" s="75"/>
      <c r="AIX2" s="75"/>
      <c r="AJS2" s="75"/>
      <c r="AKN2" s="75"/>
      <c r="ALI2" s="75"/>
      <c r="AMD2" s="75"/>
      <c r="AMY2" s="75"/>
      <c r="ANT2" s="75"/>
      <c r="AOO2" s="75"/>
      <c r="APJ2" s="75"/>
      <c r="AQE2" s="75"/>
      <c r="AQZ2" s="75"/>
      <c r="ARU2" s="75"/>
      <c r="ASP2" s="75"/>
      <c r="ATK2" s="75"/>
      <c r="AUF2" s="75"/>
      <c r="AVA2" s="75"/>
      <c r="AVV2" s="75"/>
      <c r="AWQ2" s="75"/>
      <c r="AXL2" s="75"/>
      <c r="AYG2" s="75"/>
      <c r="AZB2" s="75"/>
      <c r="AZW2" s="75"/>
      <c r="BAR2" s="75"/>
      <c r="BBM2" s="75"/>
      <c r="BCH2" s="75"/>
      <c r="BDC2" s="75"/>
      <c r="BDX2" s="75"/>
      <c r="BES2" s="75"/>
      <c r="BFN2" s="75"/>
      <c r="BGI2" s="75"/>
      <c r="BHD2" s="75"/>
      <c r="BHY2" s="75"/>
      <c r="BIT2" s="75"/>
      <c r="BJO2" s="75"/>
      <c r="BKJ2" s="75"/>
      <c r="BLE2" s="75"/>
      <c r="BLZ2" s="75"/>
      <c r="BMU2" s="75"/>
      <c r="BNP2" s="75"/>
      <c r="BOK2" s="75"/>
      <c r="BPF2" s="75"/>
      <c r="BQA2" s="75"/>
      <c r="BQV2" s="75"/>
      <c r="BRQ2" s="75"/>
      <c r="BSL2" s="75"/>
      <c r="BTG2" s="75"/>
      <c r="BUB2" s="75"/>
      <c r="BUW2" s="75"/>
      <c r="BVR2" s="75"/>
      <c r="BWM2" s="75"/>
      <c r="BXH2" s="75"/>
      <c r="BYC2" s="75"/>
      <c r="BYX2" s="75"/>
      <c r="BZS2" s="75"/>
      <c r="CAN2" s="75"/>
      <c r="CBI2" s="75"/>
      <c r="CCD2" s="75"/>
      <c r="CCY2" s="75"/>
      <c r="CDT2" s="75"/>
      <c r="CEO2" s="75"/>
      <c r="CFJ2" s="75"/>
      <c r="CGE2" s="75"/>
      <c r="CGZ2" s="75"/>
      <c r="CHU2" s="75"/>
      <c r="CIP2" s="75"/>
      <c r="CJK2" s="75"/>
      <c r="CKF2" s="75"/>
      <c r="CLA2" s="75"/>
      <c r="CLV2" s="75"/>
      <c r="CMQ2" s="75"/>
      <c r="CNL2" s="75"/>
      <c r="COG2" s="75"/>
      <c r="CPB2" s="75"/>
      <c r="CPW2" s="75"/>
      <c r="CQR2" s="75"/>
      <c r="CRM2" s="75"/>
      <c r="CSH2" s="75"/>
      <c r="CTC2" s="75"/>
      <c r="CTX2" s="75"/>
      <c r="CUS2" s="75"/>
      <c r="CVN2" s="75"/>
      <c r="CWI2" s="75"/>
      <c r="CXD2" s="75"/>
      <c r="CXY2" s="75"/>
      <c r="CYT2" s="75"/>
      <c r="CZO2" s="75"/>
      <c r="DAJ2" s="75"/>
      <c r="DBE2" s="75"/>
      <c r="DBZ2" s="75"/>
      <c r="DCU2" s="75"/>
      <c r="DDP2" s="75"/>
      <c r="DEK2" s="75"/>
      <c r="DFF2" s="75"/>
      <c r="DGA2" s="75"/>
      <c r="DGV2" s="75"/>
      <c r="DHQ2" s="75"/>
      <c r="DIL2" s="75"/>
      <c r="DJG2" s="75"/>
      <c r="DKB2" s="75"/>
      <c r="DKW2" s="75"/>
      <c r="DLR2" s="75"/>
      <c r="DMM2" s="75"/>
      <c r="DNH2" s="75"/>
      <c r="DOC2" s="75"/>
      <c r="DOX2" s="75"/>
      <c r="DPS2" s="75"/>
      <c r="DQN2" s="75"/>
      <c r="DRI2" s="75"/>
      <c r="DSD2" s="75"/>
      <c r="DSY2" s="75"/>
      <c r="DTT2" s="75"/>
      <c r="DUO2" s="75"/>
      <c r="DVJ2" s="75"/>
      <c r="DWE2" s="75"/>
      <c r="DWZ2" s="75"/>
      <c r="DXU2" s="75"/>
      <c r="DYP2" s="75"/>
      <c r="DZK2" s="75"/>
      <c r="EAF2" s="75"/>
      <c r="EBA2" s="75"/>
      <c r="EBV2" s="75"/>
      <c r="ECQ2" s="75"/>
      <c r="EDL2" s="75"/>
      <c r="EEG2" s="75"/>
      <c r="EFB2" s="75"/>
      <c r="EFW2" s="75"/>
      <c r="EGR2" s="75"/>
      <c r="EHM2" s="75"/>
      <c r="EIH2" s="75"/>
      <c r="EJC2" s="75"/>
      <c r="EJX2" s="75"/>
      <c r="EKS2" s="75"/>
      <c r="ELN2" s="75"/>
      <c r="EMI2" s="75"/>
      <c r="END2" s="75"/>
      <c r="ENY2" s="75"/>
      <c r="EOT2" s="75"/>
      <c r="EPO2" s="75"/>
      <c r="EQJ2" s="75"/>
      <c r="ERE2" s="75"/>
      <c r="ERZ2" s="75"/>
      <c r="ESU2" s="75"/>
      <c r="ETP2" s="75"/>
      <c r="EUK2" s="75"/>
      <c r="EVF2" s="75"/>
      <c r="EWA2" s="75"/>
      <c r="EWV2" s="75"/>
      <c r="EXQ2" s="75"/>
      <c r="EYL2" s="75"/>
      <c r="EZG2" s="75"/>
      <c r="FAB2" s="75"/>
      <c r="FAW2" s="75"/>
      <c r="FBR2" s="75"/>
      <c r="FCM2" s="75"/>
      <c r="FDH2" s="75"/>
      <c r="FEC2" s="75"/>
      <c r="FEX2" s="75"/>
      <c r="FFS2" s="75"/>
      <c r="FGN2" s="75"/>
      <c r="FHI2" s="75"/>
      <c r="FID2" s="75"/>
      <c r="FIY2" s="75"/>
      <c r="FJT2" s="75"/>
      <c r="FKO2" s="75"/>
      <c r="FLJ2" s="75"/>
      <c r="FME2" s="75"/>
      <c r="FMZ2" s="75"/>
      <c r="FNU2" s="75"/>
      <c r="FOP2" s="75"/>
      <c r="FPK2" s="75"/>
      <c r="FQF2" s="75"/>
      <c r="FRA2" s="75"/>
      <c r="FRV2" s="75"/>
      <c r="FSQ2" s="75"/>
      <c r="FTL2" s="75"/>
      <c r="FUG2" s="75"/>
      <c r="FVB2" s="75"/>
      <c r="FVW2" s="75"/>
      <c r="FWR2" s="75"/>
      <c r="FXM2" s="75"/>
      <c r="FYH2" s="75"/>
      <c r="FZC2" s="75"/>
      <c r="FZX2" s="75"/>
      <c r="GAS2" s="75"/>
      <c r="GBN2" s="75"/>
      <c r="GCI2" s="75"/>
      <c r="GDD2" s="75"/>
      <c r="GDY2" s="75"/>
      <c r="GET2" s="75"/>
      <c r="GFO2" s="75"/>
      <c r="GGJ2" s="75"/>
      <c r="GHE2" s="75"/>
      <c r="GHZ2" s="75"/>
      <c r="GIU2" s="75"/>
      <c r="GJP2" s="75"/>
      <c r="GKK2" s="75"/>
      <c r="GLF2" s="75"/>
      <c r="GMA2" s="75"/>
      <c r="GMV2" s="75"/>
      <c r="GNQ2" s="75"/>
      <c r="GOL2" s="75"/>
      <c r="GPG2" s="75"/>
      <c r="GQB2" s="75"/>
      <c r="GQW2" s="75"/>
      <c r="GRR2" s="75"/>
      <c r="GSM2" s="75"/>
      <c r="GTH2" s="75"/>
      <c r="GUC2" s="75"/>
      <c r="GUX2" s="75"/>
      <c r="GVS2" s="75"/>
      <c r="GWN2" s="75"/>
      <c r="GXI2" s="75"/>
      <c r="GYD2" s="75"/>
      <c r="GYY2" s="75"/>
      <c r="GZT2" s="75"/>
      <c r="HAO2" s="75"/>
      <c r="HBJ2" s="75"/>
      <c r="HCE2" s="75"/>
      <c r="HCZ2" s="75"/>
      <c r="HDU2" s="75"/>
      <c r="HEP2" s="75"/>
      <c r="HFK2" s="75"/>
      <c r="HGF2" s="75"/>
      <c r="HHA2" s="75"/>
      <c r="HHV2" s="75"/>
      <c r="HIQ2" s="75"/>
      <c r="HJL2" s="75"/>
      <c r="HKG2" s="75"/>
      <c r="HLB2" s="75"/>
      <c r="HLW2" s="75"/>
      <c r="HMR2" s="75"/>
      <c r="HNM2" s="75"/>
      <c r="HOH2" s="75"/>
      <c r="HPC2" s="75"/>
      <c r="HPX2" s="75"/>
      <c r="HQS2" s="75"/>
      <c r="HRN2" s="75"/>
      <c r="HSI2" s="75"/>
      <c r="HTD2" s="75"/>
      <c r="HTY2" s="75"/>
      <c r="HUT2" s="75"/>
      <c r="HVO2" s="75"/>
      <c r="HWJ2" s="75"/>
      <c r="HXE2" s="75"/>
      <c r="HXZ2" s="75"/>
      <c r="HYU2" s="75"/>
      <c r="HZP2" s="75"/>
      <c r="IAK2" s="75"/>
      <c r="IBF2" s="75"/>
      <c r="ICA2" s="75"/>
      <c r="ICV2" s="75"/>
      <c r="IDQ2" s="75"/>
      <c r="IEL2" s="75"/>
      <c r="IFG2" s="75"/>
      <c r="IGB2" s="75"/>
      <c r="IGW2" s="75"/>
      <c r="IHR2" s="75"/>
      <c r="IIM2" s="75"/>
      <c r="IJH2" s="75"/>
      <c r="IKC2" s="75"/>
      <c r="IKX2" s="75"/>
      <c r="ILS2" s="75"/>
      <c r="IMN2" s="75"/>
      <c r="INI2" s="75"/>
      <c r="IOD2" s="75"/>
      <c r="IOY2" s="75"/>
      <c r="IPT2" s="75"/>
      <c r="IQO2" s="75"/>
      <c r="IRJ2" s="75"/>
      <c r="ISE2" s="75"/>
      <c r="ISZ2" s="75"/>
      <c r="ITU2" s="75"/>
      <c r="IUP2" s="75"/>
      <c r="IVK2" s="75"/>
      <c r="IWF2" s="75"/>
      <c r="IXA2" s="75"/>
      <c r="IXV2" s="75"/>
      <c r="IYQ2" s="75"/>
      <c r="IZL2" s="75"/>
      <c r="JAG2" s="75"/>
      <c r="JBB2" s="75"/>
      <c r="JBW2" s="75"/>
      <c r="JCR2" s="75"/>
      <c r="JDM2" s="75"/>
      <c r="JEH2" s="75"/>
      <c r="JFC2" s="75"/>
      <c r="JFX2" s="75"/>
      <c r="JGS2" s="75"/>
      <c r="JHN2" s="75"/>
      <c r="JII2" s="75"/>
      <c r="JJD2" s="75"/>
      <c r="JJY2" s="75"/>
      <c r="JKT2" s="75"/>
      <c r="JLO2" s="75"/>
      <c r="JMJ2" s="75"/>
      <c r="JNE2" s="75"/>
      <c r="JNZ2" s="75"/>
      <c r="JOU2" s="75"/>
      <c r="JPP2" s="75"/>
      <c r="JQK2" s="75"/>
      <c r="JRF2" s="75"/>
      <c r="JSA2" s="75"/>
      <c r="JSV2" s="75"/>
      <c r="JTQ2" s="75"/>
      <c r="JUL2" s="75"/>
      <c r="JVG2" s="75"/>
      <c r="JWB2" s="75"/>
      <c r="JWW2" s="75"/>
      <c r="JXR2" s="75"/>
      <c r="JYM2" s="75"/>
      <c r="JZH2" s="75"/>
      <c r="KAC2" s="75"/>
      <c r="KAX2" s="75"/>
      <c r="KBS2" s="75"/>
      <c r="KCN2" s="75"/>
      <c r="KDI2" s="75"/>
      <c r="KED2" s="75"/>
      <c r="KEY2" s="75"/>
      <c r="KFT2" s="75"/>
      <c r="KGO2" s="75"/>
      <c r="KHJ2" s="75"/>
      <c r="KIE2" s="75"/>
      <c r="KIZ2" s="75"/>
      <c r="KJU2" s="75"/>
      <c r="KKP2" s="75"/>
      <c r="KLK2" s="75"/>
      <c r="KMF2" s="75"/>
      <c r="KNA2" s="75"/>
      <c r="KNV2" s="75"/>
      <c r="KOQ2" s="75"/>
      <c r="KPL2" s="75"/>
      <c r="KQG2" s="75"/>
      <c r="KRB2" s="75"/>
      <c r="KRW2" s="75"/>
      <c r="KSR2" s="75"/>
      <c r="KTM2" s="75"/>
      <c r="KUH2" s="75"/>
      <c r="KVC2" s="75"/>
      <c r="KVX2" s="75"/>
      <c r="KWS2" s="75"/>
      <c r="KXN2" s="75"/>
      <c r="KYI2" s="75"/>
      <c r="KZD2" s="75"/>
      <c r="KZY2" s="75"/>
      <c r="LAT2" s="75"/>
      <c r="LBO2" s="75"/>
      <c r="LCJ2" s="75"/>
      <c r="LDE2" s="75"/>
      <c r="LDZ2" s="75"/>
      <c r="LEU2" s="75"/>
      <c r="LFP2" s="75"/>
      <c r="LGK2" s="75"/>
      <c r="LHF2" s="75"/>
      <c r="LIA2" s="75"/>
      <c r="LIV2" s="75"/>
      <c r="LJQ2" s="75"/>
      <c r="LKL2" s="75"/>
      <c r="LLG2" s="75"/>
      <c r="LMB2" s="75"/>
      <c r="LMW2" s="75"/>
      <c r="LNR2" s="75"/>
      <c r="LOM2" s="75"/>
      <c r="LPH2" s="75"/>
      <c r="LQC2" s="75"/>
      <c r="LQX2" s="75"/>
      <c r="LRS2" s="75"/>
      <c r="LSN2" s="75"/>
      <c r="LTI2" s="75"/>
      <c r="LUD2" s="75"/>
      <c r="LUY2" s="75"/>
      <c r="LVT2" s="75"/>
      <c r="LWO2" s="75"/>
      <c r="LXJ2" s="75"/>
      <c r="LYE2" s="75"/>
      <c r="LYZ2" s="75"/>
      <c r="LZU2" s="75"/>
      <c r="MAP2" s="75"/>
      <c r="MBK2" s="75"/>
      <c r="MCF2" s="75"/>
      <c r="MDA2" s="75"/>
      <c r="MDV2" s="75"/>
      <c r="MEQ2" s="75"/>
      <c r="MFL2" s="75"/>
      <c r="MGG2" s="75"/>
      <c r="MHB2" s="75"/>
      <c r="MHW2" s="75"/>
      <c r="MIR2" s="75"/>
      <c r="MJM2" s="75"/>
      <c r="MKH2" s="75"/>
      <c r="MLC2" s="75"/>
      <c r="MLX2" s="75"/>
      <c r="MMS2" s="75"/>
      <c r="MNN2" s="75"/>
      <c r="MOI2" s="75"/>
      <c r="MPD2" s="75"/>
      <c r="MPY2" s="75"/>
      <c r="MQT2" s="75"/>
      <c r="MRO2" s="75"/>
      <c r="MSJ2" s="75"/>
      <c r="MTE2" s="75"/>
      <c r="MTZ2" s="75"/>
      <c r="MUU2" s="75"/>
      <c r="MVP2" s="75"/>
      <c r="MWK2" s="75"/>
      <c r="MXF2" s="75"/>
      <c r="MYA2" s="75"/>
      <c r="MYV2" s="75"/>
      <c r="MZQ2" s="75"/>
      <c r="NAL2" s="75"/>
      <c r="NBG2" s="75"/>
      <c r="NCB2" s="75"/>
      <c r="NCW2" s="75"/>
      <c r="NDR2" s="75"/>
      <c r="NEM2" s="75"/>
      <c r="NFH2" s="75"/>
      <c r="NGC2" s="75"/>
      <c r="NGX2" s="75"/>
      <c r="NHS2" s="75"/>
      <c r="NIN2" s="75"/>
      <c r="NJI2" s="75"/>
      <c r="NKD2" s="75"/>
      <c r="NKY2" s="75"/>
      <c r="NLT2" s="75"/>
      <c r="NMO2" s="75"/>
      <c r="NNJ2" s="75"/>
      <c r="NOE2" s="75"/>
      <c r="NOZ2" s="75"/>
      <c r="NPU2" s="75"/>
      <c r="NQP2" s="75"/>
      <c r="NRK2" s="75"/>
      <c r="NSF2" s="75"/>
      <c r="NTA2" s="75"/>
      <c r="NTV2" s="75"/>
      <c r="NUQ2" s="75"/>
      <c r="NVL2" s="75"/>
      <c r="NWG2" s="75"/>
      <c r="NXB2" s="75"/>
      <c r="NXW2" s="75"/>
      <c r="NYR2" s="75"/>
      <c r="NZM2" s="75"/>
      <c r="OAH2" s="75"/>
      <c r="OBC2" s="75"/>
      <c r="OBX2" s="75"/>
      <c r="OCS2" s="75"/>
      <c r="ODN2" s="75"/>
      <c r="OEI2" s="75"/>
      <c r="OFD2" s="75"/>
      <c r="OFY2" s="75"/>
      <c r="OGT2" s="75"/>
      <c r="OHO2" s="75"/>
      <c r="OIJ2" s="75"/>
      <c r="OJE2" s="75"/>
      <c r="OJZ2" s="75"/>
      <c r="OKU2" s="75"/>
      <c r="OLP2" s="75"/>
      <c r="OMK2" s="75"/>
      <c r="ONF2" s="75"/>
      <c r="OOA2" s="75"/>
      <c r="OOV2" s="75"/>
      <c r="OPQ2" s="75"/>
      <c r="OQL2" s="75"/>
      <c r="ORG2" s="75"/>
      <c r="OSB2" s="75"/>
      <c r="OSW2" s="75"/>
      <c r="OTR2" s="75"/>
      <c r="OUM2" s="75"/>
      <c r="OVH2" s="75"/>
      <c r="OWC2" s="75"/>
      <c r="OWX2" s="75"/>
      <c r="OXS2" s="75"/>
      <c r="OYN2" s="75"/>
      <c r="OZI2" s="75"/>
      <c r="PAD2" s="75"/>
      <c r="PAY2" s="75"/>
      <c r="PBT2" s="75"/>
      <c r="PCO2" s="75"/>
      <c r="PDJ2" s="75"/>
      <c r="PEE2" s="75"/>
      <c r="PEZ2" s="75"/>
      <c r="PFU2" s="75"/>
      <c r="PGP2" s="75"/>
      <c r="PHK2" s="75"/>
      <c r="PIF2" s="75"/>
      <c r="PJA2" s="75"/>
      <c r="PJV2" s="75"/>
      <c r="PKQ2" s="75"/>
      <c r="PLL2" s="75"/>
      <c r="PMG2" s="75"/>
      <c r="PNB2" s="75"/>
      <c r="PNW2" s="75"/>
      <c r="POR2" s="75"/>
      <c r="PPM2" s="75"/>
      <c r="PQH2" s="75"/>
      <c r="PRC2" s="75"/>
      <c r="PRX2" s="75"/>
      <c r="PSS2" s="75"/>
      <c r="PTN2" s="75"/>
      <c r="PUI2" s="75"/>
      <c r="PVD2" s="75"/>
      <c r="PVY2" s="75"/>
      <c r="PWT2" s="75"/>
      <c r="PXO2" s="75"/>
      <c r="PYJ2" s="75"/>
      <c r="PZE2" s="75"/>
      <c r="PZZ2" s="75"/>
      <c r="QAU2" s="75"/>
      <c r="QBP2" s="75"/>
      <c r="QCK2" s="75"/>
      <c r="QDF2" s="75"/>
      <c r="QEA2" s="75"/>
      <c r="QEV2" s="75"/>
      <c r="QFQ2" s="75"/>
      <c r="QGL2" s="75"/>
      <c r="QHG2" s="75"/>
      <c r="QIB2" s="75"/>
      <c r="QIW2" s="75"/>
      <c r="QJR2" s="75"/>
      <c r="QKM2" s="75"/>
      <c r="QLH2" s="75"/>
      <c r="QMC2" s="75"/>
      <c r="QMX2" s="75"/>
      <c r="QNS2" s="75"/>
      <c r="QON2" s="75"/>
      <c r="QPI2" s="75"/>
      <c r="QQD2" s="75"/>
      <c r="QQY2" s="75"/>
      <c r="QRT2" s="75"/>
      <c r="QSO2" s="75"/>
      <c r="QTJ2" s="75"/>
      <c r="QUE2" s="75"/>
      <c r="QUZ2" s="75"/>
      <c r="QVU2" s="75"/>
      <c r="QWP2" s="75"/>
      <c r="QXK2" s="75"/>
      <c r="QYF2" s="75"/>
      <c r="QZA2" s="75"/>
      <c r="QZV2" s="75"/>
      <c r="RAQ2" s="75"/>
      <c r="RBL2" s="75"/>
      <c r="RCG2" s="75"/>
      <c r="RDB2" s="75"/>
      <c r="RDW2" s="75"/>
      <c r="RER2" s="75"/>
      <c r="RFM2" s="75"/>
      <c r="RGH2" s="75"/>
      <c r="RHC2" s="75"/>
      <c r="RHX2" s="75"/>
      <c r="RIS2" s="75"/>
      <c r="RJN2" s="75"/>
      <c r="RKI2" s="75"/>
      <c r="RLD2" s="75"/>
      <c r="RLY2" s="75"/>
      <c r="RMT2" s="75"/>
      <c r="RNO2" s="75"/>
      <c r="ROJ2" s="75"/>
      <c r="RPE2" s="75"/>
      <c r="RPZ2" s="75"/>
      <c r="RQU2" s="75"/>
      <c r="RRP2" s="75"/>
      <c r="RSK2" s="75"/>
      <c r="RTF2" s="75"/>
      <c r="RUA2" s="75"/>
      <c r="RUV2" s="75"/>
      <c r="RVQ2" s="75"/>
      <c r="RWL2" s="75"/>
      <c r="RXG2" s="75"/>
      <c r="RYB2" s="75"/>
      <c r="RYW2" s="75"/>
      <c r="RZR2" s="75"/>
      <c r="SAM2" s="75"/>
      <c r="SBH2" s="75"/>
      <c r="SCC2" s="75"/>
      <c r="SCX2" s="75"/>
      <c r="SDS2" s="75"/>
      <c r="SEN2" s="75"/>
      <c r="SFI2" s="75"/>
      <c r="SGD2" s="75"/>
      <c r="SGY2" s="75"/>
      <c r="SHT2" s="75"/>
      <c r="SIO2" s="75"/>
      <c r="SJJ2" s="75"/>
      <c r="SKE2" s="75"/>
      <c r="SKZ2" s="75"/>
      <c r="SLU2" s="75"/>
      <c r="SMP2" s="75"/>
      <c r="SNK2" s="75"/>
      <c r="SOF2" s="75"/>
      <c r="SPA2" s="75"/>
      <c r="SPV2" s="75"/>
      <c r="SQQ2" s="75"/>
      <c r="SRL2" s="75"/>
      <c r="SSG2" s="75"/>
      <c r="STB2" s="75"/>
      <c r="STW2" s="75"/>
      <c r="SUR2" s="75"/>
      <c r="SVM2" s="75"/>
      <c r="SWH2" s="75"/>
      <c r="SXC2" s="75"/>
      <c r="SXX2" s="75"/>
      <c r="SYS2" s="75"/>
      <c r="SZN2" s="75"/>
      <c r="TAI2" s="75"/>
      <c r="TBD2" s="75"/>
      <c r="TBY2" s="75"/>
      <c r="TCT2" s="75"/>
      <c r="TDO2" s="75"/>
      <c r="TEJ2" s="75"/>
      <c r="TFE2" s="75"/>
      <c r="TFZ2" s="75"/>
      <c r="TGU2" s="75"/>
      <c r="THP2" s="75"/>
      <c r="TIK2" s="75"/>
      <c r="TJF2" s="75"/>
      <c r="TKA2" s="75"/>
      <c r="TKV2" s="75"/>
      <c r="TLQ2" s="75"/>
      <c r="TML2" s="75"/>
      <c r="TNG2" s="75"/>
      <c r="TOB2" s="75"/>
      <c r="TOW2" s="75"/>
      <c r="TPR2" s="75"/>
      <c r="TQM2" s="75"/>
      <c r="TRH2" s="75"/>
      <c r="TSC2" s="75"/>
      <c r="TSX2" s="75"/>
      <c r="TTS2" s="75"/>
      <c r="TUN2" s="75"/>
      <c r="TVI2" s="75"/>
      <c r="TWD2" s="75"/>
      <c r="TWY2" s="75"/>
      <c r="TXT2" s="75"/>
      <c r="TYO2" s="75"/>
      <c r="TZJ2" s="75"/>
      <c r="UAE2" s="75"/>
      <c r="UAZ2" s="75"/>
      <c r="UBU2" s="75"/>
      <c r="UCP2" s="75"/>
      <c r="UDK2" s="75"/>
      <c r="UEF2" s="75"/>
      <c r="UFA2" s="75"/>
      <c r="UFV2" s="75"/>
      <c r="UGQ2" s="75"/>
      <c r="UHL2" s="75"/>
      <c r="UIG2" s="75"/>
      <c r="UJB2" s="75"/>
      <c r="UJW2" s="75"/>
      <c r="UKR2" s="75"/>
      <c r="ULM2" s="75"/>
      <c r="UMH2" s="75"/>
      <c r="UNC2" s="75"/>
      <c r="UNX2" s="75"/>
      <c r="UOS2" s="75"/>
      <c r="UPN2" s="75"/>
      <c r="UQI2" s="75"/>
      <c r="URD2" s="75"/>
      <c r="URY2" s="75"/>
      <c r="UST2" s="75"/>
      <c r="UTO2" s="75"/>
      <c r="UUJ2" s="75"/>
      <c r="UVE2" s="75"/>
      <c r="UVZ2" s="75"/>
      <c r="UWU2" s="75"/>
      <c r="UXP2" s="75"/>
      <c r="UYK2" s="75"/>
      <c r="UZF2" s="75"/>
      <c r="VAA2" s="75"/>
      <c r="VAV2" s="75"/>
      <c r="VBQ2" s="75"/>
      <c r="VCL2" s="75"/>
      <c r="VDG2" s="75"/>
      <c r="VEB2" s="75"/>
      <c r="VEW2" s="75"/>
      <c r="VFR2" s="75"/>
      <c r="VGM2" s="75"/>
      <c r="VHH2" s="75"/>
      <c r="VIC2" s="75"/>
      <c r="VIX2" s="75"/>
      <c r="VJS2" s="75"/>
      <c r="VKN2" s="75"/>
      <c r="VLI2" s="75"/>
      <c r="VMD2" s="75"/>
      <c r="VMY2" s="75"/>
      <c r="VNT2" s="75"/>
      <c r="VOO2" s="75"/>
      <c r="VPJ2" s="75"/>
      <c r="VQE2" s="75"/>
      <c r="VQZ2" s="75"/>
      <c r="VRU2" s="75"/>
      <c r="VSP2" s="75"/>
      <c r="VTK2" s="75"/>
      <c r="VUF2" s="75"/>
      <c r="VVA2" s="75"/>
      <c r="VVV2" s="75"/>
      <c r="VWQ2" s="75"/>
      <c r="VXL2" s="75"/>
      <c r="VYG2" s="75"/>
      <c r="VZB2" s="75"/>
      <c r="VZW2" s="75"/>
      <c r="WAR2" s="75"/>
      <c r="WBM2" s="75"/>
      <c r="WCH2" s="75"/>
      <c r="WDC2" s="75"/>
      <c r="WDX2" s="75"/>
      <c r="WES2" s="75"/>
      <c r="WFN2" s="75"/>
      <c r="WGI2" s="75"/>
      <c r="WHD2" s="75"/>
      <c r="WHY2" s="75"/>
      <c r="WIT2" s="75"/>
      <c r="WJO2" s="75"/>
      <c r="WKJ2" s="75"/>
      <c r="WLE2" s="75"/>
      <c r="WLZ2" s="75"/>
      <c r="WMU2" s="75"/>
      <c r="WNP2" s="75"/>
      <c r="WOK2" s="75"/>
      <c r="WPF2" s="75"/>
      <c r="WQA2" s="75"/>
      <c r="WQV2" s="75"/>
      <c r="WRQ2" s="75"/>
      <c r="WSL2" s="75"/>
      <c r="WTG2" s="75"/>
      <c r="WUB2" s="75"/>
      <c r="WUW2" s="75"/>
      <c r="WVR2" s="75"/>
      <c r="WWM2" s="75"/>
      <c r="WXH2" s="75"/>
      <c r="WYC2" s="75"/>
      <c r="WYX2" s="75"/>
      <c r="WZS2" s="75"/>
      <c r="XAN2" s="75"/>
      <c r="XBI2" s="75"/>
      <c r="XCD2" s="75"/>
      <c r="XCY2" s="75"/>
      <c r="XDT2" s="75"/>
      <c r="XEO2" s="75"/>
    </row>
    <row r="3" spans="1:1023 1037:2047 2052:3060 3074:4089 4103:5118 5132:6142 6147:7155 7169:8184 8198:9213 9227:10237 10242:11264 11266:12279 12293:13308 13322:14332 14337:15359 15361:16374" ht="19" thickBot="1" x14ac:dyDescent="0.5">
      <c r="B3" s="843" t="s">
        <v>94</v>
      </c>
      <c r="C3" s="844"/>
      <c r="D3" s="844"/>
      <c r="E3" s="844"/>
      <c r="F3" s="844"/>
      <c r="G3" s="844"/>
      <c r="H3" s="844"/>
      <c r="I3" s="844"/>
      <c r="J3" s="844"/>
      <c r="K3" s="844"/>
      <c r="L3" s="844"/>
      <c r="M3" s="844"/>
      <c r="N3" s="844"/>
      <c r="O3" s="844"/>
      <c r="P3" s="844"/>
      <c r="Q3" s="844"/>
      <c r="R3" s="844"/>
      <c r="S3" s="844"/>
      <c r="T3" s="844"/>
      <c r="U3" s="845"/>
      <c r="W3" s="843" t="s">
        <v>106</v>
      </c>
      <c r="X3" s="844"/>
      <c r="Y3" s="844"/>
      <c r="Z3" s="844"/>
      <c r="AA3" s="844"/>
      <c r="AB3" s="844"/>
      <c r="AC3" s="844"/>
      <c r="AD3" s="844"/>
      <c r="AE3" s="844"/>
      <c r="AF3" s="844"/>
      <c r="AG3" s="844"/>
      <c r="AH3" s="844"/>
      <c r="AI3" s="844"/>
      <c r="AJ3" s="844"/>
      <c r="AK3" s="844"/>
      <c r="AL3" s="844"/>
      <c r="AM3" s="844"/>
      <c r="AN3" s="844"/>
      <c r="AO3" s="844"/>
      <c r="AP3" s="845"/>
    </row>
    <row r="4" spans="1:1023 1037:2047 2052:3060 3074:4089 4103:5118 5132:6142 6147:7155 7169:8184 8198:9213 9227:10237 10242:11264 11266:12279 12293:13308 13322:14332 14337:15359 15361:16374" s="84" customFormat="1" ht="44.15" customHeight="1" x14ac:dyDescent="0.35">
      <c r="B4" s="196"/>
      <c r="D4" s="850" t="s">
        <v>95</v>
      </c>
      <c r="E4" s="850"/>
      <c r="F4" s="850"/>
      <c r="G4" s="850"/>
      <c r="H4" s="859"/>
      <c r="I4" s="856" t="s">
        <v>96</v>
      </c>
      <c r="J4" s="857"/>
      <c r="K4" s="857"/>
      <c r="L4" s="857"/>
      <c r="M4" s="857"/>
      <c r="N4" s="858"/>
      <c r="O4" s="860" t="s">
        <v>80</v>
      </c>
      <c r="P4" s="850"/>
      <c r="Q4" s="850"/>
      <c r="R4" s="850"/>
      <c r="S4" s="850"/>
      <c r="T4" s="850"/>
      <c r="U4" s="851"/>
      <c r="W4" s="196"/>
      <c r="Y4" s="854" t="s">
        <v>95</v>
      </c>
      <c r="Z4" s="854"/>
      <c r="AA4" s="854"/>
      <c r="AB4" s="854"/>
      <c r="AC4" s="855"/>
      <c r="AD4" s="860" t="s">
        <v>96</v>
      </c>
      <c r="AE4" s="850"/>
      <c r="AF4" s="850"/>
      <c r="AG4" s="850"/>
      <c r="AH4" s="850"/>
      <c r="AI4" s="859"/>
      <c r="AJ4" s="860" t="s">
        <v>80</v>
      </c>
      <c r="AK4" s="850"/>
      <c r="AL4" s="850"/>
      <c r="AM4" s="850"/>
      <c r="AN4" s="850"/>
      <c r="AO4" s="850"/>
      <c r="AP4" s="851"/>
    </row>
    <row r="5" spans="1:1023 1037:2047 2052:3060 3074:4089 4103:5118 5132:6142 6147:7155 7169:8184 8198:9213 9227:10237 10242:11264 11266:12279 12293:13308 13322:14332 14337:15359 15361:16374" s="79" customFormat="1" x14ac:dyDescent="0.35">
      <c r="B5" s="88"/>
      <c r="D5" s="847" t="s">
        <v>104</v>
      </c>
      <c r="E5" s="847"/>
      <c r="F5" s="847"/>
      <c r="G5" s="847"/>
      <c r="H5" s="848"/>
      <c r="I5" s="846" t="s">
        <v>128</v>
      </c>
      <c r="J5" s="847"/>
      <c r="K5" s="847"/>
      <c r="L5" s="847"/>
      <c r="M5" s="847"/>
      <c r="N5" s="848"/>
      <c r="O5" s="846" t="s">
        <v>105</v>
      </c>
      <c r="P5" s="847"/>
      <c r="Q5" s="847"/>
      <c r="R5" s="847"/>
      <c r="S5" s="847"/>
      <c r="T5" s="847"/>
      <c r="U5" s="853"/>
      <c r="W5" s="88"/>
      <c r="Y5" s="847" t="s">
        <v>104</v>
      </c>
      <c r="Z5" s="847"/>
      <c r="AA5" s="847"/>
      <c r="AB5" s="847"/>
      <c r="AC5" s="848"/>
      <c r="AD5" s="846" t="s">
        <v>103</v>
      </c>
      <c r="AE5" s="847"/>
      <c r="AF5" s="847"/>
      <c r="AG5" s="847"/>
      <c r="AH5" s="847"/>
      <c r="AI5" s="848"/>
      <c r="AJ5" s="846" t="s">
        <v>105</v>
      </c>
      <c r="AK5" s="847"/>
      <c r="AL5" s="847"/>
      <c r="AM5" s="847"/>
      <c r="AN5" s="847"/>
      <c r="AO5" s="847"/>
      <c r="AP5" s="853"/>
    </row>
    <row r="6" spans="1:1023 1037:2047 2052:3060 3074:4089 4103:5118 5132:6142 6147:7155 7169:8184 8198:9213 9227:10237 10242:11264 11266:12279 12293:13308 13322:14332 14337:15359 15361:16374" s="90" customFormat="1" ht="18.5" x14ac:dyDescent="0.45">
      <c r="B6" s="103" t="s">
        <v>97</v>
      </c>
      <c r="D6" s="87"/>
      <c r="I6" s="91"/>
      <c r="J6" s="87"/>
      <c r="O6" s="91"/>
      <c r="P6" s="87"/>
      <c r="U6" s="94"/>
      <c r="W6" s="93"/>
      <c r="Y6" s="87"/>
      <c r="AD6" s="91"/>
      <c r="AE6" s="87"/>
      <c r="AJ6" s="91"/>
      <c r="AK6" s="87"/>
      <c r="AP6" s="94"/>
    </row>
    <row r="7" spans="1:1023 1037:2047 2052:3060 3074:4089 4103:5118 5132:6142 6147:7155 7169:8184 8198:9213 9227:10237 10242:11264 11266:12279 12293:13308 13322:14332 14337:15359 15361:16374" x14ac:dyDescent="0.35">
      <c r="B7" s="85"/>
      <c r="C7" t="s">
        <v>10</v>
      </c>
      <c r="D7" s="1">
        <f>+'1. projektplan '!G64</f>
        <v>0</v>
      </c>
      <c r="I7" s="22"/>
      <c r="J7" s="1"/>
      <c r="N7"/>
      <c r="O7" s="22"/>
      <c r="P7" s="1">
        <f>+'1. projektplan '!G65</f>
        <v>0</v>
      </c>
      <c r="U7" s="16"/>
      <c r="W7" s="85"/>
      <c r="X7" t="s">
        <v>10</v>
      </c>
      <c r="Y7" s="1">
        <f>+'1. projektplan '!G70</f>
        <v>0</v>
      </c>
      <c r="AE7" s="1"/>
      <c r="AK7" s="1">
        <f>+'1. projektplan '!G71</f>
        <v>0</v>
      </c>
      <c r="AP7" s="16"/>
    </row>
    <row r="8" spans="1:1023 1037:2047 2052:3060 3074:4089 4103:5118 5132:6142 6147:7155 7169:8184 8198:9213 9227:10237 10242:11264 11266:12279 12293:13308 13322:14332 14337:15359 15361:16374" x14ac:dyDescent="0.35">
      <c r="B8" s="85"/>
      <c r="C8" t="s">
        <v>14</v>
      </c>
      <c r="D8" s="104">
        <f>+'1. projektplan '!H64</f>
        <v>0</v>
      </c>
      <c r="I8" s="22"/>
      <c r="J8" s="104"/>
      <c r="N8"/>
      <c r="O8" s="22"/>
      <c r="P8" s="104">
        <f>+'1. projektplan '!H65</f>
        <v>0</v>
      </c>
      <c r="U8" s="16"/>
      <c r="W8" s="85"/>
      <c r="X8" t="s">
        <v>14</v>
      </c>
      <c r="Y8" s="104">
        <f>+'1. projektplan '!H70</f>
        <v>0</v>
      </c>
      <c r="AE8" s="104"/>
      <c r="AK8" s="104">
        <f>+'1. projektplan '!H71</f>
        <v>0</v>
      </c>
      <c r="AP8" s="16"/>
    </row>
    <row r="9" spans="1:1023 1037:2047 2052:3060 3074:4089 4103:5118 5132:6142 6147:7155 7169:8184 8198:9213 9227:10237 10242:11264 11266:12279 12293:13308 13322:14332 14337:15359 15361:16374" s="7" customFormat="1" x14ac:dyDescent="0.35">
      <c r="A9" s="102"/>
      <c r="B9" s="110"/>
      <c r="C9" s="6" t="s">
        <v>89</v>
      </c>
      <c r="D9" s="101">
        <f>+'1. projektplan '!I64</f>
        <v>0</v>
      </c>
      <c r="I9" s="21"/>
      <c r="J9" s="101"/>
      <c r="O9" s="21"/>
      <c r="P9" s="101">
        <f>+'1. projektplan '!I65</f>
        <v>0</v>
      </c>
      <c r="U9" s="25"/>
      <c r="V9" s="102"/>
      <c r="W9" s="110"/>
      <c r="X9" s="6" t="s">
        <v>89</v>
      </c>
      <c r="Y9" s="101">
        <f>+'1. projektplan '!I70</f>
        <v>0</v>
      </c>
      <c r="AD9" s="21"/>
      <c r="AE9" s="101"/>
      <c r="AJ9" s="21"/>
      <c r="AK9" s="101">
        <f>+'1. projektplan '!I71</f>
        <v>0</v>
      </c>
      <c r="AP9" s="25"/>
      <c r="AQ9" s="102"/>
    </row>
    <row r="10" spans="1:1023 1037:2047 2052:3060 3074:4089 4103:5118 5132:6142 6147:7155 7169:8184 8198:9213 9227:10237 10242:11264 11266:12279 12293:13308 13322:14332 14337:15359 15361:16374" s="8" customFormat="1" x14ac:dyDescent="0.35">
      <c r="A10" s="95"/>
      <c r="B10" s="111"/>
      <c r="C10" s="8" t="s">
        <v>90</v>
      </c>
      <c r="D10" s="31">
        <f>+'1. projektplan '!J64</f>
        <v>-12.5</v>
      </c>
      <c r="I10" s="23"/>
      <c r="J10" s="31"/>
      <c r="O10" s="23"/>
      <c r="P10" s="31">
        <f>+'1. projektplan '!J65</f>
        <v>-12.5</v>
      </c>
      <c r="U10" s="27"/>
      <c r="V10" s="95"/>
      <c r="W10" s="111"/>
      <c r="X10" s="8" t="s">
        <v>90</v>
      </c>
      <c r="Y10" s="31">
        <f>+'1. projektplan '!J70</f>
        <v>-12.5</v>
      </c>
      <c r="AD10" s="23"/>
      <c r="AE10" s="31"/>
      <c r="AJ10" s="23"/>
      <c r="AK10" s="31">
        <f>+'1. projektplan '!J71</f>
        <v>-12.5</v>
      </c>
      <c r="AP10" s="27"/>
      <c r="AQ10" s="95"/>
    </row>
    <row r="11" spans="1:1023 1037:2047 2052:3060 3074:4089 4103:5118 5132:6142 6147:7155 7169:8184 8198:9213 9227:10237 10242:11264 11266:12279 12293:13308 13322:14332 14337:15359 15361:16374" x14ac:dyDescent="0.35">
      <c r="B11" s="85"/>
      <c r="C11" t="s">
        <v>15</v>
      </c>
      <c r="D11" s="105">
        <f>+'1. projektplan '!K64</f>
        <v>0</v>
      </c>
      <c r="I11" s="22"/>
      <c r="J11" s="105"/>
      <c r="N11"/>
      <c r="O11" s="22"/>
      <c r="P11" s="105">
        <f>+'1. projektplan '!K65</f>
        <v>0</v>
      </c>
      <c r="U11" s="16"/>
      <c r="W11" s="85"/>
      <c r="X11" t="s">
        <v>15</v>
      </c>
      <c r="Y11" s="105">
        <f>+'1. projektplan '!K70</f>
        <v>0</v>
      </c>
      <c r="AE11" s="105"/>
      <c r="AK11" s="105">
        <f>+'1. projektplan '!K71</f>
        <v>0</v>
      </c>
      <c r="AP11" s="16"/>
    </row>
    <row r="12" spans="1:1023 1037:2047 2052:3060 3074:4089 4103:5118 5132:6142 6147:7155 7169:8184 8198:9213 9227:10237 10242:11264 11266:12279 12293:13308 13322:14332 14337:15359 15361:16374" ht="15.65" customHeight="1" x14ac:dyDescent="0.35">
      <c r="B12" s="85"/>
      <c r="D12" s="1"/>
      <c r="I12" s="22"/>
      <c r="J12" s="1"/>
      <c r="N12"/>
      <c r="O12" s="22"/>
      <c r="P12" s="1"/>
      <c r="U12" s="16"/>
      <c r="W12" s="85"/>
      <c r="Y12" s="1"/>
      <c r="AE12" s="1"/>
      <c r="AK12" s="1"/>
      <c r="AP12" s="16"/>
    </row>
    <row r="13" spans="1:1023 1037:2047 2052:3060 3074:4089 4103:5118 5132:6142 6147:7155 7169:8184 8198:9213 9227:10237 10242:11264 11266:12279 12293:13308 13322:14332 14337:15359 15361:16374" s="90" customFormat="1" ht="18.5" x14ac:dyDescent="0.45">
      <c r="B13" s="103"/>
      <c r="D13" s="87"/>
      <c r="I13" s="91"/>
      <c r="J13" s="87"/>
      <c r="O13" s="91"/>
      <c r="P13" s="87"/>
      <c r="U13" s="94"/>
      <c r="W13" s="103"/>
      <c r="Y13" s="87"/>
      <c r="AD13" s="91"/>
      <c r="AE13" s="87"/>
      <c r="AJ13" s="91"/>
      <c r="AK13" s="87"/>
      <c r="AP13" s="94"/>
    </row>
    <row r="14" spans="1:1023 1037:2047 2052:3060 3074:4089 4103:5118 5132:6142 6147:7155 7169:8184 8198:9213 9227:10237 10242:11264 11266:12279 12293:13308 13322:14332 14337:15359 15361:16374" s="90" customFormat="1" ht="20.5" x14ac:dyDescent="0.55000000000000004">
      <c r="B14" s="81"/>
      <c r="C14" s="115" t="s">
        <v>331</v>
      </c>
      <c r="D14"/>
      <c r="E14"/>
      <c r="F14"/>
      <c r="G14">
        <f>+'4. CO2_beregninger '!G72</f>
        <v>0</v>
      </c>
      <c r="H14" s="116" t="s">
        <v>113</v>
      </c>
      <c r="I14"/>
      <c r="J14"/>
      <c r="K14"/>
      <c r="L14"/>
      <c r="M14"/>
      <c r="N14"/>
      <c r="O14"/>
      <c r="P14"/>
      <c r="Q14"/>
      <c r="R14"/>
      <c r="S14">
        <f>+'4. CO2_beregninger '!T72</f>
        <v>0</v>
      </c>
      <c r="T14" s="116" t="s">
        <v>113</v>
      </c>
      <c r="U14"/>
      <c r="W14" s="81"/>
      <c r="X14" s="115" t="s">
        <v>331</v>
      </c>
      <c r="Y14"/>
      <c r="Z14"/>
      <c r="AA14"/>
      <c r="AB14">
        <f>+'4. CO2_beregninger '!AC72</f>
        <v>0</v>
      </c>
      <c r="AC14" s="116" t="s">
        <v>113</v>
      </c>
      <c r="AD14"/>
      <c r="AE14"/>
      <c r="AF14"/>
      <c r="AG14"/>
      <c r="AH14"/>
      <c r="AI14"/>
      <c r="AJ14"/>
      <c r="AK14"/>
      <c r="AL14"/>
      <c r="AM14"/>
      <c r="AN14">
        <f>+'4. CO2_beregninger '!AP72</f>
        <v>0</v>
      </c>
      <c r="AO14" s="116" t="s">
        <v>113</v>
      </c>
      <c r="AP14"/>
    </row>
    <row r="15" spans="1:1023 1037:2047 2052:3060 3074:4089 4103:5118 5132:6142 6147:7155 7169:8184 8198:9213 9227:10237 10242:11264 11266:12279 12293:13308 13322:14332 14337:15359 15361:16374" s="90" customFormat="1" ht="18.5" x14ac:dyDescent="0.45">
      <c r="B15" s="81"/>
      <c r="C15"/>
      <c r="D15"/>
      <c r="E15"/>
      <c r="F15"/>
      <c r="G15"/>
      <c r="H15"/>
      <c r="I15"/>
      <c r="J15"/>
      <c r="K15"/>
      <c r="L15"/>
      <c r="M15"/>
      <c r="N15"/>
      <c r="O15"/>
      <c r="P15"/>
      <c r="Q15"/>
      <c r="R15"/>
      <c r="S15"/>
      <c r="T15"/>
      <c r="U15"/>
      <c r="W15" s="81"/>
      <c r="X15"/>
      <c r="Y15"/>
      <c r="Z15"/>
      <c r="AA15"/>
      <c r="AB15"/>
      <c r="AC15"/>
      <c r="AD15"/>
      <c r="AE15"/>
      <c r="AF15"/>
      <c r="AG15"/>
      <c r="AH15"/>
      <c r="AI15"/>
      <c r="AJ15"/>
      <c r="AK15"/>
      <c r="AL15"/>
      <c r="AM15"/>
      <c r="AN15"/>
      <c r="AO15"/>
      <c r="AP15"/>
    </row>
    <row r="16" spans="1:1023 1037:2047 2052:3060 3074:4089 4103:5118 5132:6142 6147:7155 7169:8184 8198:9213 9227:10237 10242:11264 11266:12279 12293:13308 13322:14332 14337:15359 15361:16374" s="90" customFormat="1" ht="18.5" x14ac:dyDescent="0.45">
      <c r="B16" s="81"/>
      <c r="D16" s="87"/>
      <c r="J16" s="87"/>
      <c r="P16" s="87"/>
      <c r="W16" s="81"/>
      <c r="Y16" s="87"/>
      <c r="AE16" s="87"/>
      <c r="AK16" s="87"/>
    </row>
    <row r="17" spans="1:43" s="79" customFormat="1" ht="18.5" x14ac:dyDescent="0.45">
      <c r="B17" s="87" t="s">
        <v>134</v>
      </c>
      <c r="I17" s="88"/>
      <c r="N17" s="89"/>
      <c r="W17" s="87" t="s">
        <v>134</v>
      </c>
      <c r="AD17" s="88"/>
      <c r="AI17" s="89"/>
    </row>
    <row r="18" spans="1:43" s="79" customFormat="1" ht="18.5" x14ac:dyDescent="0.45">
      <c r="B18" s="87"/>
      <c r="C18"/>
      <c r="D18" s="1"/>
      <c r="E18" s="1"/>
      <c r="F18" s="1"/>
      <c r="G18" s="614"/>
      <c r="H18"/>
      <c r="I18"/>
      <c r="J18"/>
      <c r="K18"/>
      <c r="L18"/>
      <c r="M18" s="43"/>
      <c r="N18"/>
      <c r="O18"/>
      <c r="P18"/>
      <c r="Q18"/>
      <c r="R18"/>
      <c r="S18" s="614"/>
      <c r="T18"/>
      <c r="U18"/>
      <c r="V18" s="77"/>
      <c r="W18" s="77"/>
      <c r="X18"/>
      <c r="Y18"/>
      <c r="Z18"/>
      <c r="AA18"/>
      <c r="AB18" s="614"/>
      <c r="AC18"/>
      <c r="AD18"/>
      <c r="AE18"/>
      <c r="AF18"/>
      <c r="AG18"/>
      <c r="AH18" s="43"/>
      <c r="AI18"/>
      <c r="AJ18"/>
      <c r="AK18"/>
      <c r="AL18"/>
      <c r="AM18"/>
      <c r="AN18" s="614"/>
      <c r="AO18"/>
      <c r="AP18"/>
    </row>
    <row r="19" spans="1:43" s="79" customFormat="1" ht="18.5" x14ac:dyDescent="0.45">
      <c r="B19" s="87"/>
      <c r="C19" t="s">
        <v>346</v>
      </c>
      <c r="D19" s="1"/>
      <c r="E19" s="1"/>
      <c r="F19" s="1"/>
      <c r="G19" s="628">
        <f>+(G14/15)*0.01</f>
        <v>0</v>
      </c>
      <c r="H19" t="s">
        <v>332</v>
      </c>
      <c r="I19"/>
      <c r="J19"/>
      <c r="K19"/>
      <c r="L19"/>
      <c r="M19" s="43"/>
      <c r="N19"/>
      <c r="O19"/>
      <c r="P19"/>
      <c r="Q19"/>
      <c r="R19"/>
      <c r="S19" s="614">
        <f>+(S14/15)*0.01</f>
        <v>0</v>
      </c>
      <c r="T19" t="s">
        <v>332</v>
      </c>
      <c r="U19"/>
      <c r="V19" s="77"/>
      <c r="W19" s="77"/>
      <c r="X19" t="s">
        <v>346</v>
      </c>
      <c r="Y19"/>
      <c r="Z19"/>
      <c r="AA19"/>
      <c r="AB19" s="614">
        <f>+(AB14/15)*0.01</f>
        <v>0</v>
      </c>
      <c r="AC19" t="s">
        <v>332</v>
      </c>
      <c r="AD19"/>
      <c r="AE19"/>
      <c r="AF19"/>
      <c r="AG19"/>
      <c r="AH19" s="43"/>
      <c r="AI19"/>
      <c r="AJ19"/>
      <c r="AK19"/>
      <c r="AL19"/>
      <c r="AM19"/>
      <c r="AN19" s="614">
        <f>+(AN14/15)*0.01</f>
        <v>0</v>
      </c>
      <c r="AO19" t="s">
        <v>332</v>
      </c>
      <c r="AP19"/>
    </row>
    <row r="20" spans="1:43" s="79" customFormat="1" ht="18.5" x14ac:dyDescent="0.45">
      <c r="B20" s="87"/>
      <c r="C20"/>
      <c r="D20" s="1"/>
      <c r="E20" s="1"/>
      <c r="F20" s="1"/>
      <c r="G20" s="614"/>
      <c r="H20"/>
      <c r="I20"/>
      <c r="J20"/>
      <c r="K20"/>
      <c r="L20"/>
      <c r="M20" s="43"/>
      <c r="N20"/>
      <c r="O20"/>
      <c r="P20"/>
      <c r="Q20"/>
      <c r="R20"/>
      <c r="S20" s="614"/>
      <c r="T20"/>
      <c r="U20"/>
      <c r="V20" s="77"/>
      <c r="W20" s="77"/>
      <c r="X20"/>
      <c r="Y20"/>
      <c r="Z20"/>
      <c r="AA20"/>
      <c r="AB20" s="614"/>
      <c r="AC20"/>
      <c r="AD20"/>
      <c r="AE20"/>
      <c r="AF20"/>
      <c r="AG20"/>
      <c r="AH20" s="43"/>
      <c r="AI20"/>
      <c r="AJ20"/>
      <c r="AK20"/>
      <c r="AL20"/>
      <c r="AM20"/>
      <c r="AN20" s="614"/>
      <c r="AO20"/>
      <c r="AP20"/>
    </row>
    <row r="21" spans="1:43" s="79" customFormat="1" ht="18.5" x14ac:dyDescent="0.45">
      <c r="B21" s="87"/>
      <c r="C21"/>
      <c r="D21" s="1"/>
      <c r="E21" s="1"/>
      <c r="F21" s="1"/>
      <c r="G21" s="614"/>
      <c r="H21"/>
      <c r="I21"/>
      <c r="J21"/>
      <c r="K21"/>
      <c r="L21"/>
      <c r="M21" s="43"/>
      <c r="N21"/>
      <c r="O21"/>
      <c r="P21"/>
      <c r="Q21"/>
      <c r="R21"/>
      <c r="S21" s="614"/>
      <c r="T21"/>
      <c r="U21"/>
      <c r="V21" s="77"/>
      <c r="W21" s="77"/>
      <c r="X21"/>
      <c r="Y21"/>
      <c r="Z21"/>
      <c r="AA21"/>
      <c r="AB21" s="614"/>
      <c r="AC21"/>
      <c r="AD21"/>
      <c r="AE21"/>
      <c r="AF21"/>
      <c r="AG21"/>
      <c r="AH21" s="43"/>
      <c r="AI21"/>
      <c r="AJ21"/>
      <c r="AK21"/>
      <c r="AL21"/>
      <c r="AM21"/>
      <c r="AN21" s="614"/>
      <c r="AO21"/>
      <c r="AP21"/>
    </row>
    <row r="22" spans="1:43" s="79" customFormat="1" ht="18.5" x14ac:dyDescent="0.45">
      <c r="B22" s="87"/>
      <c r="C22"/>
      <c r="D22" s="1"/>
      <c r="E22" s="1"/>
      <c r="F22" s="1"/>
      <c r="G22" s="614"/>
      <c r="H22"/>
      <c r="I22"/>
      <c r="J22"/>
      <c r="K22"/>
      <c r="L22"/>
      <c r="M22" s="43"/>
      <c r="N22"/>
      <c r="O22"/>
      <c r="P22"/>
      <c r="Q22"/>
      <c r="R22"/>
      <c r="S22" s="614"/>
      <c r="T22"/>
      <c r="U22"/>
      <c r="V22" s="77"/>
      <c r="W22" s="77"/>
      <c r="X22"/>
      <c r="Y22"/>
      <c r="Z22"/>
      <c r="AA22"/>
      <c r="AB22" s="614"/>
      <c r="AC22"/>
      <c r="AD22"/>
      <c r="AE22"/>
      <c r="AF22"/>
      <c r="AG22"/>
      <c r="AH22" s="43"/>
      <c r="AI22"/>
      <c r="AJ22"/>
      <c r="AK22"/>
      <c r="AL22"/>
      <c r="AM22"/>
      <c r="AN22" s="614"/>
      <c r="AO22"/>
      <c r="AP22"/>
    </row>
    <row r="23" spans="1:43" s="79" customFormat="1" ht="18.5" x14ac:dyDescent="0.45">
      <c r="B23" s="87"/>
      <c r="C23" t="s">
        <v>286</v>
      </c>
      <c r="D23" s="1"/>
      <c r="E23" s="1"/>
      <c r="F23" s="1"/>
      <c r="G23" s="628">
        <v>1.5714285714285714</v>
      </c>
      <c r="H23"/>
      <c r="I23"/>
      <c r="J23"/>
      <c r="K23"/>
      <c r="L23"/>
      <c r="M23" s="43"/>
      <c r="N23"/>
      <c r="O23" s="646"/>
      <c r="P23"/>
      <c r="Q23"/>
      <c r="R23"/>
      <c r="S23" s="628">
        <v>1.5714285714285714</v>
      </c>
      <c r="T23"/>
      <c r="U23"/>
      <c r="V23" s="77"/>
      <c r="W23" s="77"/>
      <c r="X23" t="s">
        <v>286</v>
      </c>
      <c r="Y23"/>
      <c r="Z23"/>
      <c r="AA23"/>
      <c r="AB23" s="628">
        <v>1.5714285714285714</v>
      </c>
      <c r="AC23"/>
      <c r="AD23"/>
      <c r="AE23"/>
      <c r="AF23"/>
      <c r="AG23"/>
      <c r="AH23" s="43"/>
      <c r="AI23"/>
      <c r="AJ23"/>
      <c r="AK23"/>
      <c r="AL23"/>
      <c r="AM23"/>
      <c r="AN23" s="628">
        <v>1.5714285714285714</v>
      </c>
      <c r="AO23"/>
      <c r="AP23"/>
    </row>
    <row r="24" spans="1:43" s="79" customFormat="1" ht="18.5" x14ac:dyDescent="0.45">
      <c r="B24" s="87"/>
      <c r="C24"/>
      <c r="D24" s="1"/>
      <c r="E24" s="1"/>
      <c r="F24" s="1"/>
      <c r="G24" s="614"/>
      <c r="H24"/>
      <c r="I24"/>
      <c r="J24"/>
      <c r="K24"/>
      <c r="L24"/>
      <c r="M24" s="43"/>
      <c r="N24"/>
      <c r="O24"/>
      <c r="P24"/>
      <c r="Q24"/>
      <c r="R24"/>
      <c r="S24" s="614"/>
      <c r="T24"/>
      <c r="U24"/>
      <c r="V24" s="77"/>
      <c r="W24" s="77"/>
      <c r="X24"/>
      <c r="Y24"/>
      <c r="Z24"/>
      <c r="AA24"/>
      <c r="AB24" s="614"/>
      <c r="AC24"/>
      <c r="AD24"/>
      <c r="AE24"/>
      <c r="AF24"/>
      <c r="AG24"/>
      <c r="AH24" s="43"/>
      <c r="AI24"/>
      <c r="AJ24"/>
      <c r="AK24"/>
      <c r="AL24"/>
      <c r="AM24"/>
      <c r="AN24" s="614"/>
      <c r="AO24"/>
      <c r="AP24"/>
    </row>
    <row r="25" spans="1:43" s="79" customFormat="1" ht="18.5" x14ac:dyDescent="0.45">
      <c r="B25" s="87"/>
      <c r="C25"/>
      <c r="D25" s="1"/>
      <c r="E25" s="1"/>
      <c r="F25" s="1"/>
      <c r="G25" s="201"/>
      <c r="H25" s="1"/>
      <c r="I25" s="1"/>
      <c r="J25" s="1"/>
      <c r="K25" s="1"/>
      <c r="L25" s="1"/>
      <c r="M25" s="202"/>
      <c r="N25" s="1"/>
      <c r="O25" s="1"/>
      <c r="P25" s="1"/>
      <c r="Q25" s="1"/>
      <c r="R25" s="1"/>
      <c r="S25" s="201"/>
      <c r="T25" s="1"/>
      <c r="U25" s="1"/>
      <c r="V25" s="189"/>
      <c r="W25" s="189"/>
      <c r="X25"/>
      <c r="Y25" s="1"/>
      <c r="Z25" s="1"/>
      <c r="AA25" s="1"/>
      <c r="AB25" s="613"/>
      <c r="AC25" s="105"/>
      <c r="AD25" s="105"/>
      <c r="AE25" s="105"/>
      <c r="AF25" s="105"/>
      <c r="AG25" s="105"/>
      <c r="AH25" s="105"/>
      <c r="AI25" s="105"/>
      <c r="AJ25" s="105"/>
      <c r="AK25" s="105"/>
      <c r="AL25" s="105"/>
      <c r="AM25" s="105"/>
      <c r="AN25" s="613"/>
      <c r="AO25" s="1"/>
      <c r="AP25" s="1"/>
    </row>
    <row r="26" spans="1:43" s="1" customFormat="1" x14ac:dyDescent="0.35">
      <c r="A26" s="189"/>
      <c r="B26" s="189"/>
      <c r="C26"/>
      <c r="G26" s="201"/>
      <c r="M26" s="202"/>
      <c r="S26" s="201"/>
      <c r="V26" s="189"/>
      <c r="W26" s="189"/>
      <c r="X26"/>
      <c r="AB26" s="201"/>
      <c r="AH26" s="202"/>
      <c r="AN26" s="201"/>
      <c r="AQ26" s="189"/>
    </row>
    <row r="27" spans="1:43" s="1" customFormat="1" ht="16.5" x14ac:dyDescent="0.45">
      <c r="A27" s="189"/>
      <c r="B27" s="189"/>
      <c r="C27" s="1" t="s">
        <v>336</v>
      </c>
      <c r="G27" s="202">
        <f>+G19*G23</f>
        <v>0</v>
      </c>
      <c r="H27" s="1" t="s">
        <v>333</v>
      </c>
      <c r="M27" s="202" t="e">
        <f>2.7303*#REF!-8.8562</f>
        <v>#REF!</v>
      </c>
      <c r="N27" s="1" t="s">
        <v>135</v>
      </c>
      <c r="S27" s="202">
        <f>+S19*S23</f>
        <v>0</v>
      </c>
      <c r="T27" s="1" t="s">
        <v>334</v>
      </c>
      <c r="V27" s="189"/>
      <c r="W27" s="189"/>
      <c r="X27" s="1" t="s">
        <v>336</v>
      </c>
      <c r="AB27" s="202">
        <f>AB19*AB23</f>
        <v>0</v>
      </c>
      <c r="AC27" s="1" t="s">
        <v>333</v>
      </c>
      <c r="AH27" s="202" t="e">
        <f>2.7303*#REF!-8.8562</f>
        <v>#REF!</v>
      </c>
      <c r="AI27" s="1" t="s">
        <v>135</v>
      </c>
      <c r="AN27" s="202">
        <f>AN19*AN23</f>
        <v>0</v>
      </c>
      <c r="AO27" s="1" t="s">
        <v>333</v>
      </c>
      <c r="AQ27" s="189"/>
    </row>
    <row r="28" spans="1:43" ht="16" x14ac:dyDescent="0.4">
      <c r="C28" s="42"/>
      <c r="I28"/>
      <c r="N28"/>
      <c r="X28" s="42"/>
      <c r="AD28"/>
      <c r="AJ28"/>
    </row>
    <row r="29" spans="1:43" ht="29" x14ac:dyDescent="0.35">
      <c r="C29" s="72" t="s">
        <v>136</v>
      </c>
      <c r="G29">
        <v>265</v>
      </c>
      <c r="I29"/>
      <c r="N29"/>
      <c r="X29" s="72" t="s">
        <v>136</v>
      </c>
      <c r="AD29"/>
      <c r="AJ29"/>
    </row>
    <row r="30" spans="1:43" x14ac:dyDescent="0.35">
      <c r="C30" s="72"/>
      <c r="I30"/>
      <c r="N30"/>
      <c r="X30" s="72"/>
      <c r="AD30"/>
      <c r="AJ30"/>
    </row>
    <row r="31" spans="1:43" s="1" customFormat="1" ht="16.5" x14ac:dyDescent="0.45">
      <c r="A31" s="189"/>
      <c r="B31" s="189"/>
      <c r="C31" s="1" t="s">
        <v>335</v>
      </c>
      <c r="G31" s="202">
        <f>+G27*$G$29</f>
        <v>0</v>
      </c>
      <c r="H31" s="1" t="s">
        <v>337</v>
      </c>
      <c r="I31" s="106"/>
      <c r="M31" s="202" t="e">
        <f>+M27*$G$29</f>
        <v>#REF!</v>
      </c>
      <c r="N31" s="190" t="s">
        <v>137</v>
      </c>
      <c r="S31" s="202">
        <f>+S27*$G$29</f>
        <v>0</v>
      </c>
      <c r="T31" s="1" t="s">
        <v>138</v>
      </c>
      <c r="V31" s="189"/>
      <c r="W31" s="189"/>
      <c r="X31" s="1" t="s">
        <v>335</v>
      </c>
      <c r="AB31" s="202">
        <f>+AB27*$G$29</f>
        <v>0</v>
      </c>
      <c r="AC31" s="1" t="s">
        <v>138</v>
      </c>
      <c r="AD31" s="48"/>
      <c r="AH31" s="202" t="e">
        <f>+AH27*$G$29</f>
        <v>#REF!</v>
      </c>
      <c r="AI31" s="1" t="s">
        <v>137</v>
      </c>
      <c r="AJ31" s="48"/>
      <c r="AN31" s="202">
        <f>+AN27*$G$29</f>
        <v>0</v>
      </c>
      <c r="AO31" s="1" t="s">
        <v>138</v>
      </c>
      <c r="AQ31" s="189"/>
    </row>
    <row r="33" spans="1:43" s="82" customFormat="1" ht="21" x14ac:dyDescent="0.5">
      <c r="B33" s="82" t="s">
        <v>123</v>
      </c>
      <c r="I33" s="126"/>
      <c r="N33" s="127"/>
      <c r="W33" s="82" t="s">
        <v>123</v>
      </c>
      <c r="AE33" s="83"/>
      <c r="AK33" s="83"/>
    </row>
    <row r="34" spans="1:43" s="152" customFormat="1" ht="21" x14ac:dyDescent="0.5">
      <c r="A34" s="82"/>
      <c r="B34" s="82"/>
      <c r="C34" s="559" t="s">
        <v>287</v>
      </c>
      <c r="I34" s="153"/>
      <c r="N34" s="154"/>
      <c r="V34" s="82"/>
      <c r="W34" s="82"/>
    </row>
    <row r="35" spans="1:43" s="205" customFormat="1" ht="17" thickBot="1" x14ac:dyDescent="0.5">
      <c r="A35" s="215"/>
      <c r="B35" s="216"/>
      <c r="C35" s="34" t="s">
        <v>284</v>
      </c>
      <c r="G35" s="217" t="e">
        <f>+G31/'5. Projektperiode_beregninger '!G42</f>
        <v>#DIV/0!</v>
      </c>
      <c r="H35" s="205" t="s">
        <v>139</v>
      </c>
      <c r="I35" s="218"/>
      <c r="M35" s="217" t="e">
        <f>+M31/1000</f>
        <v>#REF!</v>
      </c>
      <c r="N35" s="219" t="s">
        <v>138</v>
      </c>
      <c r="S35" s="217" t="e">
        <f>+S31/'5. Projektperiode_beregninger '!S42</f>
        <v>#DIV/0!</v>
      </c>
      <c r="T35" s="205" t="s">
        <v>139</v>
      </c>
      <c r="V35" s="216"/>
      <c r="W35" s="216"/>
      <c r="X35" s="34" t="s">
        <v>284</v>
      </c>
      <c r="AB35" s="217" t="e">
        <f>+AB31/'5. Projektperiode_beregninger '!AB42</f>
        <v>#DIV/0!</v>
      </c>
      <c r="AC35" s="205" t="s">
        <v>139</v>
      </c>
      <c r="AD35" s="220"/>
      <c r="AH35" s="217" t="e">
        <f>+AH31/1000</f>
        <v>#REF!</v>
      </c>
      <c r="AI35" s="205" t="s">
        <v>138</v>
      </c>
      <c r="AJ35" s="220"/>
      <c r="AN35" s="217" t="e">
        <f>+AN31/'5. Projektperiode_beregninger '!AN42</f>
        <v>#DIV/0!</v>
      </c>
      <c r="AO35" s="205" t="s">
        <v>139</v>
      </c>
      <c r="AQ35" s="216"/>
    </row>
    <row r="36" spans="1:43" s="1" customFormat="1" ht="15" thickTop="1" x14ac:dyDescent="0.35">
      <c r="A36" s="189"/>
      <c r="B36" s="189"/>
      <c r="I36" s="106"/>
      <c r="N36" s="190"/>
      <c r="V36" s="189"/>
      <c r="W36" s="189"/>
      <c r="AD36" s="48"/>
      <c r="AJ36" s="48"/>
      <c r="AQ36" s="189"/>
    </row>
    <row r="37" spans="1:43" s="34" customFormat="1" ht="16.5" x14ac:dyDescent="0.45">
      <c r="A37" s="221"/>
      <c r="B37" s="222"/>
      <c r="C37" s="34" t="s">
        <v>285</v>
      </c>
      <c r="G37" s="612">
        <f>+G31</f>
        <v>0</v>
      </c>
      <c r="H37" s="34" t="s">
        <v>138</v>
      </c>
      <c r="M37" s="39" t="e">
        <f>+M35/'5. Projektperiode_beregninger '!M38</f>
        <v>#REF!</v>
      </c>
      <c r="N37" s="223" t="s">
        <v>139</v>
      </c>
      <c r="S37" s="612">
        <f>+S31</f>
        <v>0</v>
      </c>
      <c r="T37" s="34" t="s">
        <v>138</v>
      </c>
      <c r="V37" s="222"/>
      <c r="W37" s="222"/>
      <c r="X37" s="34" t="s">
        <v>285</v>
      </c>
      <c r="AB37" s="612">
        <f>+AB31</f>
        <v>0</v>
      </c>
      <c r="AC37" s="34" t="s">
        <v>138</v>
      </c>
      <c r="AH37" s="39" t="e">
        <f>+AH35/'5. Projektperiode_beregninger '!AH42</f>
        <v>#REF!</v>
      </c>
      <c r="AI37" s="34" t="s">
        <v>139</v>
      </c>
      <c r="AN37" s="612">
        <f>+AN31</f>
        <v>0</v>
      </c>
      <c r="AO37" s="34" t="s">
        <v>138</v>
      </c>
      <c r="AQ37" s="222"/>
    </row>
  </sheetData>
  <mergeCells count="15">
    <mergeCell ref="AJ5:AP5"/>
    <mergeCell ref="B2:AP2"/>
    <mergeCell ref="B3:U3"/>
    <mergeCell ref="W3:AP3"/>
    <mergeCell ref="D4:H4"/>
    <mergeCell ref="I4:N4"/>
    <mergeCell ref="O4:U4"/>
    <mergeCell ref="Y4:AC4"/>
    <mergeCell ref="AD4:AI4"/>
    <mergeCell ref="AJ4:AP4"/>
    <mergeCell ref="D5:H5"/>
    <mergeCell ref="I5:N5"/>
    <mergeCell ref="O5:U5"/>
    <mergeCell ref="Y5:AC5"/>
    <mergeCell ref="AD5:AI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3CDE-05B9-4626-A0D0-754ACEB9C08D}">
  <sheetPr>
    <tabColor rgb="FF996633"/>
  </sheetPr>
  <dimension ref="A1:QTC112"/>
  <sheetViews>
    <sheetView topLeftCell="B6" workbookViewId="0">
      <selection activeCell="AE7" sqref="AE7"/>
    </sheetView>
  </sheetViews>
  <sheetFormatPr defaultRowHeight="14.5" x14ac:dyDescent="0.35"/>
  <cols>
    <col min="1" max="1" width="4.81640625" style="77" customWidth="1"/>
    <col min="2" max="2" width="6.453125" style="77" customWidth="1"/>
    <col min="3" max="3" width="12.453125" style="449" customWidth="1"/>
    <col min="4" max="4" width="26.81640625" style="16" customWidth="1"/>
    <col min="5" max="5" width="26.81640625" customWidth="1"/>
    <col min="6" max="6" width="26.81640625" style="271" customWidth="1"/>
    <col min="7" max="7" width="19.1796875" customWidth="1"/>
    <col min="8" max="8" width="13.81640625" style="15" customWidth="1"/>
    <col min="9" max="9" width="8.26953125" customWidth="1"/>
    <col min="10" max="10" width="8.26953125" style="1" customWidth="1"/>
    <col min="11" max="11" width="11" hidden="1" customWidth="1"/>
    <col min="12" max="12" width="5.453125" hidden="1" customWidth="1"/>
    <col min="13" max="13" width="8.7265625" hidden="1" customWidth="1"/>
    <col min="14" max="15" width="0" hidden="1" customWidth="1"/>
    <col min="16" max="16" width="7.1796875" hidden="1" customWidth="1"/>
    <col min="17" max="17" width="13.26953125" style="22" customWidth="1"/>
    <col min="18" max="18" width="8.81640625" customWidth="1"/>
    <col min="19" max="19" width="8.7265625" style="1"/>
    <col min="20" max="20" width="8.7265625" style="86"/>
    <col min="21" max="21" width="6.1796875" style="77" customWidth="1"/>
    <col min="22" max="22" width="25.7265625" style="85" customWidth="1"/>
    <col min="23" max="23" width="12.81640625" style="22" customWidth="1"/>
    <col min="24" max="24" width="12.81640625" customWidth="1"/>
    <col min="25" max="25" width="8.7265625" style="1"/>
    <col min="26" max="26" width="0" style="22" hidden="1" customWidth="1"/>
    <col min="27" max="27" width="17.54296875" hidden="1" customWidth="1"/>
    <col min="28" max="28" width="0" hidden="1" customWidth="1"/>
    <col min="29" max="29" width="12.1796875" hidden="1" customWidth="1"/>
    <col min="30" max="30" width="0" hidden="1" customWidth="1"/>
    <col min="31" max="31" width="17.54296875" style="22" customWidth="1"/>
    <col min="32" max="32" width="17.54296875" customWidth="1"/>
    <col min="33" max="33" width="8.7265625" style="1"/>
    <col min="34" max="35" width="8.7265625" style="77"/>
  </cols>
  <sheetData>
    <row r="1" spans="1:1011 1025:2040 2054:3069 3083:4093 4098:5120 5122:6135 6149:7164 7178:8188 8193:9215 9217:10230 10244:11259 11273:12015" s="79" customFormat="1" ht="21" x14ac:dyDescent="0.5">
      <c r="A1" s="78" t="s">
        <v>222</v>
      </c>
      <c r="B1" s="431"/>
      <c r="D1" s="226"/>
      <c r="E1" s="225"/>
      <c r="F1" s="269"/>
      <c r="H1" s="224"/>
      <c r="I1" s="225"/>
      <c r="J1" s="359"/>
      <c r="K1" s="225"/>
      <c r="L1" s="225"/>
      <c r="M1" s="225"/>
      <c r="N1" s="225"/>
      <c r="O1" s="225"/>
      <c r="P1" s="225"/>
      <c r="Q1" s="409"/>
      <c r="R1" s="225"/>
      <c r="S1" s="359"/>
      <c r="T1" s="226"/>
      <c r="V1" s="224"/>
      <c r="W1" s="409"/>
      <c r="X1" s="225"/>
      <c r="Y1" s="359"/>
      <c r="Z1" s="409"/>
      <c r="AA1" s="225"/>
      <c r="AB1" s="225"/>
      <c r="AC1" s="225"/>
      <c r="AD1" s="225"/>
      <c r="AE1" s="409"/>
      <c r="AF1" s="225"/>
      <c r="AG1" s="359"/>
      <c r="AJ1" s="80"/>
      <c r="AX1" s="80"/>
      <c r="AZ1" s="81"/>
      <c r="BE1" s="80"/>
      <c r="BS1" s="80"/>
      <c r="BU1" s="81"/>
      <c r="BZ1" s="80"/>
      <c r="CN1" s="80"/>
      <c r="CP1" s="81"/>
      <c r="CU1" s="80"/>
      <c r="DI1" s="80"/>
      <c r="DK1" s="81"/>
      <c r="DP1" s="80"/>
      <c r="ED1" s="80"/>
      <c r="EF1" s="81"/>
      <c r="EK1" s="80"/>
      <c r="EY1" s="80"/>
      <c r="FA1" s="81"/>
      <c r="FF1" s="80"/>
      <c r="FT1" s="80"/>
      <c r="FV1" s="81"/>
      <c r="GA1" s="80"/>
      <c r="GO1" s="80"/>
      <c r="GQ1" s="81"/>
      <c r="GV1" s="80"/>
      <c r="HJ1" s="80"/>
      <c r="HL1" s="81"/>
      <c r="HQ1" s="80"/>
      <c r="IE1" s="80"/>
      <c r="IG1" s="81"/>
      <c r="IL1" s="80"/>
      <c r="IZ1" s="80"/>
      <c r="JB1" s="81"/>
      <c r="JG1" s="80"/>
      <c r="JU1" s="80"/>
      <c r="JW1" s="81"/>
      <c r="KB1" s="80"/>
      <c r="KP1" s="80"/>
      <c r="KR1" s="81"/>
      <c r="KW1" s="80"/>
      <c r="LK1" s="80"/>
      <c r="LM1" s="81"/>
      <c r="LR1" s="80"/>
      <c r="MA1" s="80"/>
      <c r="MO1" s="80"/>
      <c r="MQ1" s="81"/>
      <c r="MV1" s="80"/>
      <c r="NJ1" s="80"/>
      <c r="NL1" s="81"/>
      <c r="NQ1" s="80"/>
      <c r="OE1" s="80"/>
      <c r="OG1" s="81"/>
      <c r="OL1" s="80"/>
      <c r="OZ1" s="80"/>
      <c r="PB1" s="81"/>
      <c r="PG1" s="80"/>
      <c r="PU1" s="80"/>
      <c r="PW1" s="81"/>
      <c r="QB1" s="80"/>
      <c r="QP1" s="80"/>
      <c r="QR1" s="81"/>
      <c r="QW1" s="80"/>
      <c r="RK1" s="80"/>
      <c r="RM1" s="81"/>
      <c r="RR1" s="80"/>
      <c r="SF1" s="80"/>
      <c r="SH1" s="81"/>
      <c r="SM1" s="80"/>
      <c r="TA1" s="80"/>
      <c r="TC1" s="81"/>
      <c r="TH1" s="80"/>
      <c r="TV1" s="80"/>
      <c r="TX1" s="81"/>
      <c r="UC1" s="80"/>
      <c r="UQ1" s="80"/>
      <c r="US1" s="81"/>
      <c r="UX1" s="80"/>
      <c r="VL1" s="80"/>
      <c r="VN1" s="81"/>
      <c r="VS1" s="80"/>
      <c r="WG1" s="80"/>
      <c r="WI1" s="81"/>
      <c r="WN1" s="80"/>
      <c r="XB1" s="80"/>
      <c r="XD1" s="81"/>
      <c r="XI1" s="80"/>
      <c r="XW1" s="80"/>
      <c r="XY1" s="81"/>
      <c r="YD1" s="80"/>
      <c r="YR1" s="80"/>
      <c r="YT1" s="81"/>
      <c r="YY1" s="80"/>
      <c r="ZM1" s="80"/>
      <c r="ZO1" s="81"/>
      <c r="ZT1" s="80"/>
      <c r="AAH1" s="80"/>
      <c r="AAJ1" s="81"/>
      <c r="AAO1" s="80"/>
      <c r="ABC1" s="80"/>
      <c r="ABE1" s="81"/>
      <c r="ABJ1" s="80"/>
      <c r="ABX1" s="80"/>
      <c r="ABZ1" s="81"/>
      <c r="ACE1" s="80"/>
      <c r="ACS1" s="80"/>
      <c r="ACU1" s="81"/>
      <c r="ACZ1" s="80"/>
      <c r="ADN1" s="80"/>
      <c r="ADP1" s="81"/>
      <c r="ADU1" s="80"/>
      <c r="AEI1" s="80"/>
      <c r="AEK1" s="81"/>
      <c r="AEP1" s="80"/>
      <c r="AFD1" s="80"/>
      <c r="AFF1" s="81"/>
      <c r="AFK1" s="80"/>
      <c r="AFY1" s="80"/>
      <c r="AGA1" s="81"/>
      <c r="AGF1" s="80"/>
      <c r="AGT1" s="80"/>
      <c r="AGV1" s="81"/>
      <c r="AHA1" s="80"/>
      <c r="AHO1" s="80"/>
      <c r="AHQ1" s="81"/>
      <c r="AHV1" s="80"/>
      <c r="AIJ1" s="80"/>
      <c r="AIL1" s="81"/>
      <c r="AIQ1" s="80"/>
      <c r="AJE1" s="80"/>
      <c r="AJG1" s="81"/>
      <c r="AJL1" s="80"/>
      <c r="AJZ1" s="80"/>
      <c r="AKB1" s="81"/>
      <c r="AKG1" s="80"/>
      <c r="AKU1" s="80"/>
      <c r="AKW1" s="81"/>
      <c r="ALB1" s="80"/>
      <c r="ALP1" s="80"/>
      <c r="ALR1" s="81"/>
      <c r="ALW1" s="80"/>
      <c r="AMK1" s="80"/>
      <c r="AMM1" s="81"/>
      <c r="AMR1" s="80"/>
      <c r="ANF1" s="80"/>
      <c r="ANH1" s="81"/>
      <c r="ANM1" s="80"/>
      <c r="AOA1" s="80"/>
      <c r="AOC1" s="81"/>
      <c r="AOH1" s="80"/>
      <c r="AOV1" s="80"/>
      <c r="AOX1" s="81"/>
      <c r="APC1" s="80"/>
      <c r="APQ1" s="80"/>
      <c r="APS1" s="81"/>
      <c r="APX1" s="80"/>
      <c r="AQL1" s="80"/>
      <c r="AQN1" s="81"/>
      <c r="AQS1" s="80"/>
      <c r="ARG1" s="80"/>
      <c r="ARI1" s="81"/>
      <c r="ARN1" s="80"/>
      <c r="ASB1" s="80"/>
      <c r="ASD1" s="81"/>
      <c r="ASI1" s="80"/>
      <c r="ASW1" s="80"/>
      <c r="ASY1" s="81"/>
      <c r="ATD1" s="80"/>
      <c r="ATR1" s="80"/>
      <c r="ATT1" s="81"/>
      <c r="ATY1" s="80"/>
      <c r="AUM1" s="80"/>
      <c r="AUO1" s="81"/>
      <c r="AUT1" s="80"/>
      <c r="AVH1" s="80"/>
      <c r="AVJ1" s="81"/>
      <c r="AVO1" s="80"/>
      <c r="AWC1" s="80"/>
      <c r="AWE1" s="81"/>
      <c r="AWJ1" s="80"/>
      <c r="AWX1" s="80"/>
      <c r="AWZ1" s="81"/>
      <c r="AXE1" s="80"/>
      <c r="AXS1" s="80"/>
      <c r="AXU1" s="81"/>
      <c r="AXZ1" s="80"/>
      <c r="AYN1" s="80"/>
      <c r="AYP1" s="81"/>
      <c r="AYU1" s="80"/>
      <c r="AZI1" s="80"/>
      <c r="AZK1" s="81"/>
      <c r="AZP1" s="80"/>
      <c r="BAD1" s="80"/>
      <c r="BAF1" s="81"/>
      <c r="BAK1" s="80"/>
      <c r="BAY1" s="80"/>
      <c r="BBA1" s="81"/>
      <c r="BBF1" s="80"/>
      <c r="BBT1" s="80"/>
      <c r="BBV1" s="81"/>
      <c r="BCA1" s="80"/>
      <c r="BCO1" s="80"/>
      <c r="BCQ1" s="81"/>
      <c r="BCV1" s="80"/>
      <c r="BDJ1" s="80"/>
      <c r="BDL1" s="81"/>
      <c r="BDQ1" s="80"/>
      <c r="BEE1" s="80"/>
      <c r="BEG1" s="81"/>
      <c r="BEL1" s="80"/>
      <c r="BEZ1" s="80"/>
      <c r="BFB1" s="81"/>
      <c r="BFG1" s="80"/>
      <c r="BFU1" s="80"/>
      <c r="BFW1" s="81"/>
      <c r="BGB1" s="80"/>
      <c r="BGP1" s="80"/>
      <c r="BGR1" s="81"/>
      <c r="BGW1" s="80"/>
      <c r="BHK1" s="80"/>
      <c r="BHM1" s="81"/>
      <c r="BHR1" s="80"/>
      <c r="BIF1" s="80"/>
      <c r="BIH1" s="81"/>
      <c r="BIM1" s="80"/>
      <c r="BJA1" s="80"/>
      <c r="BJC1" s="81"/>
      <c r="BJH1" s="80"/>
      <c r="BJV1" s="80"/>
      <c r="BJX1" s="81"/>
      <c r="BKC1" s="80"/>
      <c r="BKQ1" s="80"/>
      <c r="BKS1" s="81"/>
      <c r="BKX1" s="80"/>
      <c r="BLL1" s="80"/>
      <c r="BLN1" s="81"/>
      <c r="BLS1" s="80"/>
      <c r="BMG1" s="80"/>
      <c r="BMI1" s="81"/>
      <c r="BMN1" s="80"/>
      <c r="BNB1" s="80"/>
      <c r="BND1" s="81"/>
      <c r="BNI1" s="80"/>
      <c r="BNW1" s="80"/>
      <c r="BNY1" s="81"/>
      <c r="BOD1" s="80"/>
      <c r="BOR1" s="80"/>
      <c r="BOT1" s="81"/>
      <c r="BOY1" s="80"/>
      <c r="BPM1" s="80"/>
      <c r="BPO1" s="81"/>
      <c r="BPT1" s="80"/>
      <c r="BQH1" s="80"/>
      <c r="BQJ1" s="81"/>
      <c r="BQO1" s="80"/>
      <c r="BRC1" s="80"/>
      <c r="BRE1" s="81"/>
      <c r="BRJ1" s="80"/>
      <c r="BRX1" s="80"/>
      <c r="BRZ1" s="81"/>
      <c r="BSE1" s="80"/>
      <c r="BSS1" s="80"/>
      <c r="BSU1" s="81"/>
      <c r="BSZ1" s="80"/>
      <c r="BTN1" s="80"/>
      <c r="BTP1" s="81"/>
      <c r="BTU1" s="80"/>
      <c r="BUI1" s="80"/>
      <c r="BUK1" s="81"/>
      <c r="BUP1" s="80"/>
      <c r="BVD1" s="80"/>
      <c r="BVF1" s="81"/>
      <c r="BVK1" s="80"/>
      <c r="BVY1" s="80"/>
      <c r="BWA1" s="81"/>
      <c r="BWF1" s="80"/>
      <c r="BWT1" s="80"/>
      <c r="BWV1" s="81"/>
      <c r="BXA1" s="80"/>
      <c r="BXO1" s="80"/>
      <c r="BXQ1" s="81"/>
      <c r="BXV1" s="80"/>
      <c r="BYJ1" s="80"/>
      <c r="BYL1" s="81"/>
      <c r="BYQ1" s="80"/>
      <c r="BZE1" s="80"/>
      <c r="BZG1" s="81"/>
      <c r="BZL1" s="80"/>
      <c r="BZZ1" s="80"/>
      <c r="CAB1" s="81"/>
      <c r="CAG1" s="80"/>
      <c r="CAU1" s="80"/>
      <c r="CAW1" s="81"/>
      <c r="CBB1" s="80"/>
      <c r="CBP1" s="80"/>
      <c r="CBR1" s="81"/>
      <c r="CBW1" s="80"/>
      <c r="CCK1" s="80"/>
      <c r="CCM1" s="81"/>
      <c r="CCR1" s="80"/>
      <c r="CDF1" s="80"/>
      <c r="CDH1" s="81"/>
      <c r="CDM1" s="80"/>
      <c r="CEA1" s="80"/>
      <c r="CEC1" s="81"/>
      <c r="CEH1" s="80"/>
      <c r="CEV1" s="80"/>
      <c r="CEX1" s="81"/>
      <c r="CFC1" s="80"/>
      <c r="CFQ1" s="80"/>
      <c r="CFS1" s="81"/>
      <c r="CFX1" s="80"/>
      <c r="CGL1" s="80"/>
      <c r="CGN1" s="81"/>
      <c r="CGS1" s="80"/>
      <c r="CHG1" s="80"/>
      <c r="CHI1" s="81"/>
      <c r="CHN1" s="80"/>
      <c r="CIB1" s="80"/>
      <c r="CID1" s="81"/>
      <c r="CII1" s="80"/>
      <c r="CIW1" s="80"/>
      <c r="CIY1" s="81"/>
      <c r="CJD1" s="80"/>
      <c r="CJR1" s="80"/>
      <c r="CJT1" s="81"/>
      <c r="CJY1" s="80"/>
      <c r="CKM1" s="80"/>
      <c r="CKO1" s="81"/>
      <c r="CKT1" s="80"/>
      <c r="CLH1" s="80"/>
      <c r="CLJ1" s="81"/>
      <c r="CLO1" s="80"/>
      <c r="CMC1" s="80"/>
      <c r="CME1" s="81"/>
      <c r="CMJ1" s="80"/>
      <c r="CMX1" s="80"/>
      <c r="CMZ1" s="81"/>
      <c r="CNE1" s="80"/>
      <c r="CNS1" s="80"/>
      <c r="CNU1" s="81"/>
      <c r="CNZ1" s="80"/>
      <c r="CON1" s="80"/>
      <c r="COP1" s="81"/>
      <c r="COU1" s="80"/>
      <c r="CPI1" s="80"/>
      <c r="CPK1" s="81"/>
      <c r="CPP1" s="80"/>
      <c r="CQD1" s="80"/>
      <c r="CQF1" s="81"/>
      <c r="CQK1" s="80"/>
      <c r="CQY1" s="80"/>
      <c r="CRA1" s="81"/>
      <c r="CRF1" s="80"/>
      <c r="CRT1" s="80"/>
      <c r="CRV1" s="81"/>
      <c r="CSA1" s="80"/>
      <c r="CSO1" s="80"/>
      <c r="CSQ1" s="81"/>
      <c r="CSV1" s="80"/>
      <c r="CTJ1" s="80"/>
      <c r="CTL1" s="81"/>
      <c r="CTQ1" s="80"/>
      <c r="CUE1" s="80"/>
      <c r="CUG1" s="81"/>
      <c r="CUL1" s="80"/>
      <c r="CUZ1" s="80"/>
      <c r="CVB1" s="81"/>
      <c r="CVG1" s="80"/>
      <c r="CVU1" s="80"/>
      <c r="CVW1" s="81"/>
      <c r="CWB1" s="80"/>
      <c r="CWP1" s="80"/>
      <c r="CWR1" s="81"/>
      <c r="CWW1" s="80"/>
      <c r="CXK1" s="80"/>
      <c r="CXM1" s="81"/>
      <c r="CXR1" s="80"/>
      <c r="CYF1" s="80"/>
      <c r="CYH1" s="81"/>
      <c r="CYM1" s="80"/>
      <c r="CZA1" s="80"/>
      <c r="CZC1" s="81"/>
      <c r="CZH1" s="80"/>
      <c r="CZV1" s="80"/>
      <c r="CZX1" s="81"/>
      <c r="DAC1" s="80"/>
      <c r="DAQ1" s="80"/>
      <c r="DAS1" s="81"/>
      <c r="DAX1" s="80"/>
      <c r="DBL1" s="80"/>
      <c r="DBN1" s="81"/>
      <c r="DBS1" s="80"/>
      <c r="DCG1" s="80"/>
      <c r="DCI1" s="81"/>
      <c r="DCN1" s="80"/>
      <c r="DDB1" s="80"/>
      <c r="DDD1" s="81"/>
      <c r="DDI1" s="80"/>
      <c r="DDW1" s="80"/>
      <c r="DDY1" s="81"/>
      <c r="DED1" s="80"/>
      <c r="DER1" s="80"/>
      <c r="DET1" s="81"/>
      <c r="DEY1" s="80"/>
      <c r="DFM1" s="80"/>
      <c r="DFO1" s="81"/>
      <c r="DFT1" s="80"/>
      <c r="DGH1" s="80"/>
      <c r="DGJ1" s="81"/>
      <c r="DGO1" s="80"/>
      <c r="DHC1" s="80"/>
      <c r="DHE1" s="81"/>
      <c r="DHJ1" s="80"/>
      <c r="DHX1" s="80"/>
      <c r="DHZ1" s="81"/>
      <c r="DIE1" s="80"/>
      <c r="DIS1" s="80"/>
      <c r="DIU1" s="81"/>
      <c r="DIZ1" s="80"/>
      <c r="DJN1" s="80"/>
      <c r="DJP1" s="81"/>
      <c r="DJU1" s="80"/>
      <c r="DKI1" s="80"/>
      <c r="DKK1" s="81"/>
      <c r="DKP1" s="80"/>
      <c r="DLD1" s="80"/>
      <c r="DLF1" s="81"/>
      <c r="DLK1" s="80"/>
      <c r="DLY1" s="80"/>
      <c r="DMA1" s="81"/>
      <c r="DMF1" s="80"/>
      <c r="DMT1" s="80"/>
      <c r="DMV1" s="81"/>
      <c r="DNA1" s="80"/>
      <c r="DNO1" s="80"/>
      <c r="DNQ1" s="81"/>
      <c r="DNV1" s="80"/>
      <c r="DOJ1" s="80"/>
      <c r="DOL1" s="81"/>
      <c r="DOQ1" s="80"/>
      <c r="DPE1" s="80"/>
      <c r="DPG1" s="81"/>
      <c r="DPL1" s="80"/>
      <c r="DPZ1" s="80"/>
      <c r="DQB1" s="81"/>
      <c r="DQG1" s="80"/>
      <c r="DQU1" s="80"/>
      <c r="DQW1" s="81"/>
      <c r="DRB1" s="80"/>
      <c r="DRP1" s="80"/>
      <c r="DRR1" s="81"/>
      <c r="DRW1" s="80"/>
      <c r="DSK1" s="80"/>
      <c r="DSM1" s="81"/>
      <c r="DSR1" s="80"/>
      <c r="DTF1" s="80"/>
      <c r="DTH1" s="81"/>
      <c r="DTM1" s="80"/>
      <c r="DUA1" s="80"/>
      <c r="DUC1" s="81"/>
      <c r="DUH1" s="80"/>
      <c r="DUV1" s="80"/>
      <c r="DUX1" s="81"/>
      <c r="DVC1" s="80"/>
      <c r="DVQ1" s="80"/>
      <c r="DVS1" s="81"/>
      <c r="DVX1" s="80"/>
      <c r="DWL1" s="80"/>
      <c r="DWN1" s="81"/>
      <c r="DWS1" s="80"/>
      <c r="DXG1" s="80"/>
      <c r="DXI1" s="81"/>
      <c r="DXN1" s="80"/>
      <c r="DYB1" s="80"/>
      <c r="DYD1" s="81"/>
      <c r="DYI1" s="80"/>
      <c r="DYW1" s="80"/>
      <c r="DYY1" s="81"/>
      <c r="DZD1" s="80"/>
      <c r="DZR1" s="80"/>
      <c r="DZT1" s="81"/>
      <c r="DZY1" s="80"/>
      <c r="EAM1" s="80"/>
      <c r="EAO1" s="81"/>
      <c r="EAT1" s="80"/>
      <c r="EBH1" s="80"/>
      <c r="EBJ1" s="81"/>
      <c r="EBO1" s="80"/>
      <c r="ECC1" s="80"/>
      <c r="ECE1" s="81"/>
      <c r="ECJ1" s="80"/>
      <c r="ECX1" s="80"/>
      <c r="ECZ1" s="81"/>
      <c r="EDE1" s="80"/>
      <c r="EDS1" s="80"/>
      <c r="EDU1" s="81"/>
      <c r="EDZ1" s="80"/>
      <c r="EEN1" s="80"/>
      <c r="EEP1" s="81"/>
      <c r="EEU1" s="80"/>
      <c r="EFI1" s="80"/>
      <c r="EFK1" s="81"/>
      <c r="EFP1" s="80"/>
      <c r="EGD1" s="80"/>
      <c r="EGF1" s="81"/>
      <c r="EGK1" s="80"/>
      <c r="EGY1" s="80"/>
      <c r="EHA1" s="81"/>
      <c r="EHF1" s="80"/>
      <c r="EHT1" s="80"/>
      <c r="EHV1" s="81"/>
      <c r="EIA1" s="80"/>
      <c r="EIO1" s="80"/>
      <c r="EIQ1" s="81"/>
      <c r="EIV1" s="80"/>
      <c r="EJJ1" s="80"/>
      <c r="EJL1" s="81"/>
      <c r="EJQ1" s="80"/>
      <c r="EKE1" s="80"/>
      <c r="EKG1" s="81"/>
      <c r="EKL1" s="80"/>
      <c r="EKZ1" s="80"/>
      <c r="ELB1" s="81"/>
      <c r="ELG1" s="80"/>
      <c r="ELU1" s="80"/>
      <c r="ELW1" s="81"/>
      <c r="EMB1" s="80"/>
      <c r="EMP1" s="80"/>
      <c r="EMR1" s="81"/>
      <c r="EMW1" s="80"/>
      <c r="ENK1" s="80"/>
      <c r="ENM1" s="81"/>
      <c r="ENR1" s="80"/>
      <c r="EOF1" s="80"/>
      <c r="EOH1" s="81"/>
      <c r="EOM1" s="80"/>
      <c r="EPA1" s="80"/>
      <c r="EPC1" s="81"/>
      <c r="EPH1" s="80"/>
      <c r="EPV1" s="80"/>
      <c r="EPX1" s="81"/>
      <c r="EQC1" s="80"/>
      <c r="EQQ1" s="80"/>
      <c r="EQS1" s="81"/>
      <c r="EQX1" s="80"/>
      <c r="ERL1" s="80"/>
      <c r="ERN1" s="81"/>
      <c r="ERS1" s="80"/>
      <c r="ESG1" s="80"/>
      <c r="ESI1" s="81"/>
      <c r="ESN1" s="80"/>
      <c r="ETB1" s="80"/>
      <c r="ETD1" s="81"/>
      <c r="ETI1" s="80"/>
      <c r="ETW1" s="80"/>
      <c r="ETY1" s="81"/>
      <c r="EUD1" s="80"/>
      <c r="EUR1" s="80"/>
      <c r="EUT1" s="81"/>
      <c r="EUY1" s="80"/>
      <c r="EVM1" s="80"/>
      <c r="EVO1" s="81"/>
      <c r="EVT1" s="80"/>
      <c r="EWH1" s="80"/>
      <c r="EWJ1" s="81"/>
      <c r="EWO1" s="80"/>
      <c r="EXC1" s="80"/>
      <c r="EXE1" s="81"/>
      <c r="EXJ1" s="80"/>
      <c r="EXX1" s="80"/>
      <c r="EXZ1" s="81"/>
      <c r="EYE1" s="80"/>
      <c r="EYS1" s="80"/>
      <c r="EYU1" s="81"/>
      <c r="EYZ1" s="80"/>
      <c r="EZN1" s="80"/>
      <c r="EZP1" s="81"/>
      <c r="EZU1" s="80"/>
      <c r="FAI1" s="80"/>
      <c r="FAK1" s="81"/>
      <c r="FAP1" s="80"/>
      <c r="FBD1" s="80"/>
      <c r="FBF1" s="81"/>
      <c r="FBK1" s="80"/>
      <c r="FBY1" s="80"/>
      <c r="FCA1" s="81"/>
      <c r="FCF1" s="80"/>
      <c r="FCT1" s="80"/>
      <c r="FCV1" s="81"/>
      <c r="FDA1" s="80"/>
      <c r="FDO1" s="80"/>
      <c r="FDQ1" s="81"/>
      <c r="FDV1" s="80"/>
      <c r="FEJ1" s="80"/>
      <c r="FEL1" s="81"/>
      <c r="FEQ1" s="80"/>
      <c r="FFE1" s="80"/>
      <c r="FFG1" s="81"/>
      <c r="FFL1" s="80"/>
      <c r="FFZ1" s="80"/>
      <c r="FGB1" s="81"/>
      <c r="FGG1" s="80"/>
      <c r="FGU1" s="80"/>
      <c r="FGW1" s="81"/>
      <c r="FHB1" s="80"/>
      <c r="FHP1" s="80"/>
      <c r="FHR1" s="81"/>
      <c r="FHW1" s="80"/>
      <c r="FIK1" s="80"/>
      <c r="FIM1" s="81"/>
      <c r="FIR1" s="80"/>
      <c r="FJF1" s="80"/>
      <c r="FJH1" s="81"/>
      <c r="FJM1" s="80"/>
      <c r="FKA1" s="80"/>
      <c r="FKC1" s="81"/>
      <c r="FKH1" s="80"/>
      <c r="FKV1" s="80"/>
      <c r="FKX1" s="81"/>
      <c r="FLC1" s="80"/>
      <c r="FLQ1" s="80"/>
      <c r="FLS1" s="81"/>
      <c r="FLX1" s="80"/>
      <c r="FML1" s="80"/>
      <c r="FMN1" s="81"/>
      <c r="FMS1" s="80"/>
      <c r="FNG1" s="80"/>
      <c r="FNI1" s="81"/>
      <c r="FNN1" s="80"/>
      <c r="FOB1" s="80"/>
      <c r="FOD1" s="81"/>
      <c r="FOI1" s="80"/>
      <c r="FOW1" s="80"/>
      <c r="FOY1" s="81"/>
      <c r="FPD1" s="80"/>
      <c r="FPR1" s="80"/>
      <c r="FPT1" s="81"/>
      <c r="FPY1" s="80"/>
      <c r="FQM1" s="80"/>
      <c r="FQO1" s="81"/>
      <c r="FQT1" s="80"/>
      <c r="FRH1" s="80"/>
      <c r="FRJ1" s="81"/>
      <c r="FRO1" s="80"/>
      <c r="FSC1" s="80"/>
      <c r="FSE1" s="81"/>
      <c r="FSJ1" s="80"/>
      <c r="FSX1" s="80"/>
      <c r="FSZ1" s="81"/>
      <c r="FTE1" s="80"/>
      <c r="FTS1" s="80"/>
      <c r="FTU1" s="81"/>
      <c r="FTZ1" s="80"/>
      <c r="FUN1" s="80"/>
      <c r="FUP1" s="81"/>
      <c r="FUU1" s="80"/>
      <c r="FVI1" s="80"/>
      <c r="FVK1" s="81"/>
      <c r="FVP1" s="80"/>
      <c r="FWD1" s="80"/>
      <c r="FWF1" s="81"/>
      <c r="FWK1" s="80"/>
      <c r="FWY1" s="80"/>
      <c r="FXA1" s="81"/>
      <c r="FXF1" s="80"/>
      <c r="FXT1" s="80"/>
      <c r="FXV1" s="81"/>
      <c r="FYA1" s="80"/>
      <c r="FYO1" s="80"/>
      <c r="FYQ1" s="81"/>
      <c r="FYV1" s="80"/>
      <c r="FZJ1" s="80"/>
      <c r="FZL1" s="81"/>
      <c r="FZQ1" s="80"/>
      <c r="GAE1" s="80"/>
      <c r="GAG1" s="81"/>
      <c r="GAL1" s="80"/>
      <c r="GAZ1" s="80"/>
      <c r="GBB1" s="81"/>
      <c r="GBG1" s="80"/>
      <c r="GBU1" s="80"/>
      <c r="GBW1" s="81"/>
      <c r="GCB1" s="80"/>
      <c r="GCP1" s="80"/>
      <c r="GCR1" s="81"/>
      <c r="GCW1" s="80"/>
      <c r="GDK1" s="80"/>
      <c r="GDM1" s="81"/>
      <c r="GDR1" s="80"/>
      <c r="GEF1" s="80"/>
      <c r="GEH1" s="81"/>
      <c r="GEM1" s="80"/>
      <c r="GFA1" s="80"/>
      <c r="GFC1" s="81"/>
      <c r="GFH1" s="80"/>
      <c r="GFV1" s="80"/>
      <c r="GFX1" s="81"/>
      <c r="GGC1" s="80"/>
      <c r="GGQ1" s="80"/>
      <c r="GGS1" s="81"/>
      <c r="GGX1" s="80"/>
      <c r="GHL1" s="80"/>
      <c r="GHN1" s="81"/>
      <c r="GHS1" s="80"/>
      <c r="GIG1" s="80"/>
      <c r="GII1" s="81"/>
      <c r="GIN1" s="80"/>
      <c r="GJB1" s="80"/>
      <c r="GJD1" s="81"/>
      <c r="GJI1" s="80"/>
      <c r="GJW1" s="80"/>
      <c r="GJY1" s="81"/>
      <c r="GKD1" s="80"/>
      <c r="GKR1" s="80"/>
      <c r="GKT1" s="81"/>
      <c r="GKY1" s="80"/>
      <c r="GLM1" s="80"/>
      <c r="GLO1" s="81"/>
      <c r="GLT1" s="80"/>
      <c r="GMH1" s="80"/>
      <c r="GMJ1" s="81"/>
      <c r="GMO1" s="80"/>
      <c r="GNC1" s="80"/>
      <c r="GNE1" s="81"/>
      <c r="GNJ1" s="80"/>
      <c r="GNX1" s="80"/>
      <c r="GNZ1" s="81"/>
      <c r="GOE1" s="80"/>
      <c r="GOS1" s="80"/>
      <c r="GOU1" s="81"/>
      <c r="GOZ1" s="80"/>
      <c r="GPN1" s="80"/>
      <c r="GPP1" s="81"/>
      <c r="GPU1" s="80"/>
      <c r="GQI1" s="80"/>
      <c r="GQK1" s="81"/>
      <c r="GQP1" s="80"/>
      <c r="GRD1" s="80"/>
      <c r="GRF1" s="81"/>
      <c r="GRK1" s="80"/>
      <c r="GRY1" s="80"/>
      <c r="GSA1" s="81"/>
      <c r="GSF1" s="80"/>
      <c r="GST1" s="80"/>
      <c r="GSV1" s="81"/>
      <c r="GTA1" s="80"/>
      <c r="GTO1" s="80"/>
      <c r="GTQ1" s="81"/>
      <c r="GTV1" s="80"/>
      <c r="GUJ1" s="80"/>
      <c r="GUL1" s="81"/>
      <c r="GUQ1" s="80"/>
      <c r="GVE1" s="80"/>
      <c r="GVG1" s="81"/>
      <c r="GVL1" s="80"/>
      <c r="GVZ1" s="80"/>
      <c r="GWB1" s="81"/>
      <c r="GWG1" s="80"/>
      <c r="GWU1" s="80"/>
      <c r="GWW1" s="81"/>
      <c r="GXB1" s="80"/>
      <c r="GXP1" s="80"/>
      <c r="GXR1" s="81"/>
      <c r="GXW1" s="80"/>
      <c r="GYK1" s="80"/>
      <c r="GYM1" s="81"/>
      <c r="GYR1" s="80"/>
      <c r="GZF1" s="80"/>
      <c r="GZH1" s="81"/>
      <c r="GZM1" s="80"/>
      <c r="HAA1" s="80"/>
      <c r="HAC1" s="81"/>
      <c r="HAH1" s="80"/>
      <c r="HAV1" s="80"/>
      <c r="HAX1" s="81"/>
      <c r="HBC1" s="80"/>
      <c r="HBQ1" s="80"/>
      <c r="HBS1" s="81"/>
      <c r="HBX1" s="80"/>
      <c r="HCL1" s="80"/>
      <c r="HCN1" s="81"/>
      <c r="HCS1" s="80"/>
      <c r="HDG1" s="80"/>
      <c r="HDI1" s="81"/>
      <c r="HDN1" s="80"/>
      <c r="HEB1" s="80"/>
      <c r="HED1" s="81"/>
      <c r="HEI1" s="80"/>
      <c r="HEW1" s="80"/>
      <c r="HEY1" s="81"/>
      <c r="HFD1" s="80"/>
      <c r="HFR1" s="80"/>
      <c r="HFT1" s="81"/>
      <c r="HFY1" s="80"/>
      <c r="HGM1" s="80"/>
      <c r="HGO1" s="81"/>
      <c r="HGT1" s="80"/>
      <c r="HHH1" s="80"/>
      <c r="HHJ1" s="81"/>
      <c r="HHO1" s="80"/>
      <c r="HIC1" s="80"/>
      <c r="HIE1" s="81"/>
      <c r="HIJ1" s="80"/>
      <c r="HIX1" s="80"/>
      <c r="HIZ1" s="81"/>
      <c r="HJE1" s="80"/>
      <c r="HJS1" s="80"/>
      <c r="HJU1" s="81"/>
      <c r="HJZ1" s="80"/>
      <c r="HKN1" s="80"/>
      <c r="HKP1" s="81"/>
      <c r="HKU1" s="80"/>
      <c r="HLI1" s="80"/>
      <c r="HLK1" s="81"/>
      <c r="HLP1" s="80"/>
      <c r="HMD1" s="80"/>
      <c r="HMF1" s="81"/>
      <c r="HMK1" s="80"/>
      <c r="HMY1" s="80"/>
      <c r="HNA1" s="81"/>
      <c r="HNF1" s="80"/>
      <c r="HNT1" s="80"/>
      <c r="HNV1" s="81"/>
      <c r="HOA1" s="80"/>
      <c r="HOO1" s="80"/>
      <c r="HOQ1" s="81"/>
      <c r="HOV1" s="80"/>
      <c r="HPJ1" s="80"/>
      <c r="HPL1" s="81"/>
      <c r="HPQ1" s="80"/>
      <c r="HQE1" s="80"/>
      <c r="HQG1" s="81"/>
      <c r="HQL1" s="80"/>
      <c r="HQZ1" s="80"/>
      <c r="HRB1" s="81"/>
      <c r="HRG1" s="80"/>
      <c r="HRU1" s="80"/>
      <c r="HRW1" s="81"/>
      <c r="HSB1" s="80"/>
      <c r="HSP1" s="80"/>
      <c r="HSR1" s="81"/>
      <c r="HSW1" s="80"/>
      <c r="HTK1" s="80"/>
      <c r="HTM1" s="81"/>
      <c r="HTR1" s="80"/>
      <c r="HUF1" s="80"/>
      <c r="HUH1" s="81"/>
      <c r="HUM1" s="80"/>
      <c r="HVA1" s="80"/>
      <c r="HVC1" s="81"/>
      <c r="HVH1" s="80"/>
      <c r="HVV1" s="80"/>
      <c r="HVX1" s="81"/>
      <c r="HWC1" s="80"/>
      <c r="HWQ1" s="80"/>
      <c r="HWS1" s="81"/>
      <c r="HWX1" s="80"/>
      <c r="HXL1" s="80"/>
      <c r="HXN1" s="81"/>
      <c r="HXS1" s="80"/>
      <c r="HYG1" s="80"/>
      <c r="HYI1" s="81"/>
      <c r="HYN1" s="80"/>
      <c r="HZB1" s="80"/>
      <c r="HZD1" s="81"/>
      <c r="HZI1" s="80"/>
      <c r="HZW1" s="80"/>
      <c r="HZY1" s="81"/>
      <c r="IAD1" s="80"/>
      <c r="IAR1" s="80"/>
      <c r="IAT1" s="81"/>
      <c r="IAY1" s="80"/>
      <c r="IBM1" s="80"/>
      <c r="IBO1" s="81"/>
      <c r="IBT1" s="80"/>
      <c r="ICH1" s="80"/>
      <c r="ICJ1" s="81"/>
      <c r="ICO1" s="80"/>
      <c r="IDC1" s="80"/>
      <c r="IDE1" s="81"/>
      <c r="IDJ1" s="80"/>
      <c r="IDX1" s="80"/>
      <c r="IDZ1" s="81"/>
      <c r="IEE1" s="80"/>
      <c r="IES1" s="80"/>
      <c r="IEU1" s="81"/>
      <c r="IEZ1" s="80"/>
      <c r="IFN1" s="80"/>
      <c r="IFP1" s="81"/>
      <c r="IFU1" s="80"/>
      <c r="IGI1" s="80"/>
      <c r="IGK1" s="81"/>
      <c r="IGP1" s="80"/>
      <c r="IHD1" s="80"/>
      <c r="IHF1" s="81"/>
      <c r="IHK1" s="80"/>
      <c r="IHY1" s="80"/>
      <c r="IIA1" s="81"/>
      <c r="IIF1" s="80"/>
      <c r="IIT1" s="80"/>
      <c r="IIV1" s="81"/>
      <c r="IJA1" s="80"/>
      <c r="IJO1" s="80"/>
      <c r="IJQ1" s="81"/>
      <c r="IJV1" s="80"/>
      <c r="IKJ1" s="80"/>
      <c r="IKL1" s="81"/>
      <c r="IKQ1" s="80"/>
      <c r="ILE1" s="80"/>
      <c r="ILG1" s="81"/>
      <c r="ILL1" s="80"/>
      <c r="ILZ1" s="80"/>
      <c r="IMB1" s="81"/>
      <c r="IMG1" s="80"/>
      <c r="IMU1" s="80"/>
      <c r="IMW1" s="81"/>
      <c r="INB1" s="80"/>
      <c r="INP1" s="80"/>
      <c r="INR1" s="81"/>
      <c r="INW1" s="80"/>
      <c r="IOK1" s="80"/>
      <c r="IOM1" s="81"/>
      <c r="IOR1" s="80"/>
      <c r="IPF1" s="80"/>
      <c r="IPH1" s="81"/>
      <c r="IPM1" s="80"/>
      <c r="IQA1" s="80"/>
      <c r="IQC1" s="81"/>
      <c r="IQH1" s="80"/>
      <c r="IQV1" s="80"/>
      <c r="IQX1" s="81"/>
      <c r="IRC1" s="80"/>
      <c r="IRQ1" s="80"/>
      <c r="IRS1" s="81"/>
      <c r="IRX1" s="80"/>
      <c r="ISL1" s="80"/>
      <c r="ISN1" s="81"/>
      <c r="ISS1" s="80"/>
      <c r="ITG1" s="80"/>
      <c r="ITI1" s="81"/>
      <c r="ITN1" s="80"/>
      <c r="IUB1" s="80"/>
      <c r="IUD1" s="81"/>
      <c r="IUI1" s="80"/>
      <c r="IUW1" s="80"/>
      <c r="IUY1" s="81"/>
      <c r="IVD1" s="80"/>
      <c r="IVR1" s="80"/>
      <c r="IVT1" s="81"/>
      <c r="IVY1" s="80"/>
      <c r="IWM1" s="80"/>
      <c r="IWO1" s="81"/>
      <c r="IWT1" s="80"/>
      <c r="IXH1" s="80"/>
      <c r="IXJ1" s="81"/>
      <c r="IXO1" s="80"/>
      <c r="IYC1" s="80"/>
      <c r="IYE1" s="81"/>
      <c r="IYJ1" s="80"/>
      <c r="IYX1" s="80"/>
      <c r="IYZ1" s="81"/>
      <c r="IZE1" s="80"/>
      <c r="IZS1" s="80"/>
      <c r="IZU1" s="81"/>
      <c r="IZZ1" s="80"/>
      <c r="JAN1" s="80"/>
      <c r="JAP1" s="81"/>
      <c r="JAU1" s="80"/>
      <c r="JBI1" s="80"/>
      <c r="JBK1" s="81"/>
      <c r="JBP1" s="80"/>
      <c r="JCD1" s="80"/>
      <c r="JCF1" s="81"/>
      <c r="JCK1" s="80"/>
      <c r="JCY1" s="80"/>
      <c r="JDA1" s="81"/>
      <c r="JDF1" s="80"/>
      <c r="JDT1" s="80"/>
      <c r="JDV1" s="81"/>
      <c r="JEA1" s="80"/>
      <c r="JEO1" s="80"/>
      <c r="JEQ1" s="81"/>
      <c r="JEV1" s="80"/>
      <c r="JFJ1" s="80"/>
      <c r="JFL1" s="81"/>
      <c r="JFQ1" s="80"/>
      <c r="JGE1" s="80"/>
      <c r="JGG1" s="81"/>
      <c r="JGL1" s="80"/>
      <c r="JGZ1" s="80"/>
      <c r="JHB1" s="81"/>
      <c r="JHG1" s="80"/>
      <c r="JHU1" s="80"/>
      <c r="JHW1" s="81"/>
      <c r="JIB1" s="80"/>
      <c r="JIP1" s="80"/>
      <c r="JIR1" s="81"/>
      <c r="JIW1" s="80"/>
      <c r="JJK1" s="80"/>
      <c r="JJM1" s="81"/>
      <c r="JJR1" s="80"/>
      <c r="JKF1" s="80"/>
      <c r="JKH1" s="81"/>
      <c r="JKM1" s="80"/>
      <c r="JLA1" s="80"/>
      <c r="JLC1" s="81"/>
      <c r="JLH1" s="80"/>
      <c r="JLV1" s="80"/>
      <c r="JLX1" s="81"/>
      <c r="JMC1" s="80"/>
      <c r="JMQ1" s="80"/>
      <c r="JMS1" s="81"/>
      <c r="JMX1" s="80"/>
      <c r="JNL1" s="80"/>
      <c r="JNN1" s="81"/>
      <c r="JNS1" s="80"/>
      <c r="JOG1" s="80"/>
      <c r="JOI1" s="81"/>
      <c r="JON1" s="80"/>
      <c r="JPB1" s="80"/>
      <c r="JPD1" s="81"/>
      <c r="JPI1" s="80"/>
      <c r="JPW1" s="80"/>
      <c r="JPY1" s="81"/>
      <c r="JQD1" s="80"/>
      <c r="JQR1" s="80"/>
      <c r="JQT1" s="81"/>
      <c r="JQY1" s="80"/>
      <c r="JRM1" s="80"/>
      <c r="JRO1" s="81"/>
      <c r="JRT1" s="80"/>
      <c r="JSH1" s="80"/>
      <c r="JSJ1" s="81"/>
      <c r="JSO1" s="80"/>
      <c r="JTC1" s="80"/>
      <c r="JTE1" s="81"/>
      <c r="JTJ1" s="80"/>
      <c r="JTX1" s="80"/>
      <c r="JTZ1" s="81"/>
      <c r="JUE1" s="80"/>
      <c r="JUS1" s="80"/>
      <c r="JUU1" s="81"/>
      <c r="JUZ1" s="80"/>
      <c r="JVN1" s="80"/>
      <c r="JVP1" s="81"/>
      <c r="JVU1" s="80"/>
      <c r="JWI1" s="80"/>
      <c r="JWK1" s="81"/>
      <c r="JWP1" s="80"/>
      <c r="JXD1" s="80"/>
      <c r="JXF1" s="81"/>
      <c r="JXK1" s="80"/>
      <c r="JXY1" s="80"/>
      <c r="JYA1" s="81"/>
      <c r="JYF1" s="80"/>
      <c r="JYT1" s="80"/>
      <c r="JYV1" s="81"/>
      <c r="JZA1" s="80"/>
      <c r="JZO1" s="80"/>
      <c r="JZQ1" s="81"/>
      <c r="JZV1" s="80"/>
      <c r="KAJ1" s="80"/>
      <c r="KAL1" s="81"/>
      <c r="KAQ1" s="80"/>
      <c r="KBE1" s="80"/>
      <c r="KBG1" s="81"/>
      <c r="KBL1" s="80"/>
      <c r="KBZ1" s="80"/>
      <c r="KCB1" s="81"/>
      <c r="KCG1" s="80"/>
      <c r="KCU1" s="80"/>
      <c r="KCW1" s="81"/>
      <c r="KDB1" s="80"/>
      <c r="KDP1" s="80"/>
      <c r="KDR1" s="81"/>
      <c r="KDW1" s="80"/>
      <c r="KEK1" s="80"/>
      <c r="KEM1" s="81"/>
      <c r="KER1" s="80"/>
      <c r="KFF1" s="80"/>
      <c r="KFH1" s="81"/>
      <c r="KFM1" s="80"/>
      <c r="KGA1" s="80"/>
      <c r="KGC1" s="81"/>
      <c r="KGH1" s="80"/>
      <c r="KGV1" s="80"/>
      <c r="KGX1" s="81"/>
      <c r="KHC1" s="80"/>
      <c r="KHQ1" s="80"/>
      <c r="KHS1" s="81"/>
      <c r="KHX1" s="80"/>
      <c r="KIL1" s="80"/>
      <c r="KIN1" s="81"/>
      <c r="KIS1" s="80"/>
      <c r="KJG1" s="80"/>
      <c r="KJI1" s="81"/>
      <c r="KJN1" s="80"/>
      <c r="KKB1" s="80"/>
      <c r="KKD1" s="81"/>
      <c r="KKI1" s="80"/>
      <c r="KKW1" s="80"/>
      <c r="KKY1" s="81"/>
      <c r="KLD1" s="80"/>
      <c r="KLR1" s="80"/>
      <c r="KLT1" s="81"/>
      <c r="KLY1" s="80"/>
      <c r="KMM1" s="80"/>
      <c r="KMO1" s="81"/>
      <c r="KMT1" s="80"/>
      <c r="KNH1" s="80"/>
      <c r="KNJ1" s="81"/>
      <c r="KNO1" s="80"/>
      <c r="KOC1" s="80"/>
      <c r="KOE1" s="81"/>
      <c r="KOJ1" s="80"/>
      <c r="KOX1" s="80"/>
      <c r="KOZ1" s="81"/>
      <c r="KPE1" s="80"/>
      <c r="KPS1" s="80"/>
      <c r="KPU1" s="81"/>
      <c r="KPZ1" s="80"/>
      <c r="KQN1" s="80"/>
      <c r="KQP1" s="81"/>
      <c r="KQU1" s="80"/>
      <c r="KRI1" s="80"/>
      <c r="KRK1" s="81"/>
      <c r="KRP1" s="80"/>
      <c r="KSD1" s="80"/>
      <c r="KSF1" s="81"/>
      <c r="KSK1" s="80"/>
      <c r="KSY1" s="80"/>
      <c r="KTA1" s="81"/>
      <c r="KTF1" s="80"/>
      <c r="KTT1" s="80"/>
      <c r="KTV1" s="81"/>
      <c r="KUA1" s="80"/>
      <c r="KUO1" s="80"/>
      <c r="KUQ1" s="81"/>
      <c r="KUV1" s="80"/>
      <c r="KVJ1" s="80"/>
      <c r="KVL1" s="81"/>
      <c r="KVQ1" s="80"/>
      <c r="KWE1" s="80"/>
      <c r="KWG1" s="81"/>
      <c r="KWL1" s="80"/>
      <c r="KWZ1" s="80"/>
      <c r="KXB1" s="81"/>
      <c r="KXG1" s="80"/>
      <c r="KXU1" s="80"/>
      <c r="KXW1" s="81"/>
      <c r="KYB1" s="80"/>
      <c r="KYP1" s="80"/>
      <c r="KYR1" s="81"/>
      <c r="KYW1" s="80"/>
      <c r="KZK1" s="80"/>
      <c r="KZM1" s="81"/>
      <c r="KZR1" s="80"/>
      <c r="LAF1" s="80"/>
      <c r="LAH1" s="81"/>
      <c r="LAM1" s="80"/>
      <c r="LBA1" s="80"/>
      <c r="LBC1" s="81"/>
      <c r="LBH1" s="80"/>
      <c r="LBV1" s="80"/>
      <c r="LBX1" s="81"/>
      <c r="LCC1" s="80"/>
      <c r="LCQ1" s="80"/>
      <c r="LCS1" s="81"/>
      <c r="LCX1" s="80"/>
      <c r="LDL1" s="80"/>
      <c r="LDN1" s="81"/>
      <c r="LDS1" s="80"/>
      <c r="LEG1" s="80"/>
      <c r="LEI1" s="81"/>
      <c r="LEN1" s="80"/>
      <c r="LFB1" s="80"/>
      <c r="LFD1" s="81"/>
      <c r="LFI1" s="80"/>
      <c r="LFW1" s="80"/>
      <c r="LFY1" s="81"/>
      <c r="LGD1" s="80"/>
      <c r="LGR1" s="80"/>
      <c r="LGT1" s="81"/>
      <c r="LGY1" s="80"/>
      <c r="LHM1" s="80"/>
      <c r="LHO1" s="81"/>
      <c r="LHT1" s="80"/>
      <c r="LIH1" s="80"/>
      <c r="LIJ1" s="81"/>
      <c r="LIO1" s="80"/>
      <c r="LJC1" s="80"/>
      <c r="LJE1" s="81"/>
      <c r="LJJ1" s="80"/>
      <c r="LJX1" s="80"/>
      <c r="LJZ1" s="81"/>
      <c r="LKE1" s="80"/>
      <c r="LKS1" s="80"/>
      <c r="LKU1" s="81"/>
      <c r="LKZ1" s="80"/>
      <c r="LLN1" s="80"/>
      <c r="LLP1" s="81"/>
      <c r="LLU1" s="80"/>
      <c r="LMI1" s="80"/>
      <c r="LMK1" s="81"/>
      <c r="LMP1" s="80"/>
      <c r="LND1" s="80"/>
      <c r="LNF1" s="81"/>
      <c r="LNK1" s="80"/>
      <c r="LNY1" s="80"/>
      <c r="LOA1" s="81"/>
      <c r="LOF1" s="80"/>
      <c r="LOT1" s="80"/>
      <c r="LOV1" s="81"/>
      <c r="LPA1" s="80"/>
      <c r="LPO1" s="80"/>
      <c r="LPQ1" s="81"/>
      <c r="LPV1" s="80"/>
      <c r="LQJ1" s="80"/>
      <c r="LQL1" s="81"/>
      <c r="LQQ1" s="80"/>
      <c r="LRE1" s="80"/>
      <c r="LRG1" s="81"/>
      <c r="LRL1" s="80"/>
      <c r="LRZ1" s="80"/>
      <c r="LSB1" s="81"/>
      <c r="LSG1" s="80"/>
      <c r="LSU1" s="80"/>
      <c r="LSW1" s="81"/>
      <c r="LTB1" s="80"/>
      <c r="LTP1" s="80"/>
      <c r="LTR1" s="81"/>
      <c r="LTW1" s="80"/>
      <c r="LUK1" s="80"/>
      <c r="LUM1" s="81"/>
      <c r="LUR1" s="80"/>
      <c r="LVF1" s="80"/>
      <c r="LVH1" s="81"/>
      <c r="LVM1" s="80"/>
      <c r="LWA1" s="80"/>
      <c r="LWC1" s="81"/>
      <c r="LWH1" s="80"/>
      <c r="LWV1" s="80"/>
      <c r="LWX1" s="81"/>
      <c r="LXC1" s="80"/>
      <c r="LXQ1" s="80"/>
      <c r="LXS1" s="81"/>
      <c r="LXX1" s="80"/>
      <c r="LYL1" s="80"/>
      <c r="LYN1" s="81"/>
      <c r="LYS1" s="80"/>
      <c r="LZG1" s="80"/>
      <c r="LZI1" s="81"/>
      <c r="LZN1" s="80"/>
      <c r="MAB1" s="80"/>
      <c r="MAD1" s="81"/>
      <c r="MAI1" s="80"/>
      <c r="MAW1" s="80"/>
      <c r="MAY1" s="81"/>
      <c r="MBD1" s="80"/>
      <c r="MBR1" s="80"/>
      <c r="MBT1" s="81"/>
      <c r="MBY1" s="80"/>
      <c r="MCM1" s="80"/>
      <c r="MCO1" s="81"/>
      <c r="MCT1" s="80"/>
      <c r="MDH1" s="80"/>
      <c r="MDJ1" s="81"/>
      <c r="MDO1" s="80"/>
      <c r="MEC1" s="80"/>
      <c r="MEE1" s="81"/>
      <c r="MEJ1" s="80"/>
      <c r="MEX1" s="80"/>
      <c r="MEZ1" s="81"/>
      <c r="MFE1" s="80"/>
      <c r="MFS1" s="80"/>
      <c r="MFU1" s="81"/>
      <c r="MFZ1" s="80"/>
      <c r="MGN1" s="80"/>
      <c r="MGP1" s="81"/>
      <c r="MGU1" s="80"/>
      <c r="MHI1" s="80"/>
      <c r="MHK1" s="81"/>
      <c r="MHP1" s="80"/>
      <c r="MID1" s="80"/>
      <c r="MIF1" s="81"/>
      <c r="MIK1" s="80"/>
      <c r="MIY1" s="80"/>
      <c r="MJA1" s="81"/>
      <c r="MJF1" s="80"/>
      <c r="MJT1" s="80"/>
      <c r="MJV1" s="81"/>
      <c r="MKA1" s="80"/>
      <c r="MKO1" s="80"/>
      <c r="MKQ1" s="81"/>
      <c r="MKV1" s="80"/>
      <c r="MLJ1" s="80"/>
      <c r="MLL1" s="81"/>
      <c r="MLQ1" s="80"/>
      <c r="MME1" s="80"/>
      <c r="MMG1" s="81"/>
      <c r="MML1" s="80"/>
      <c r="MMZ1" s="80"/>
      <c r="MNB1" s="81"/>
      <c r="MNG1" s="80"/>
      <c r="MNU1" s="80"/>
      <c r="MNW1" s="81"/>
      <c r="MOB1" s="80"/>
      <c r="MOP1" s="80"/>
      <c r="MOR1" s="81"/>
      <c r="MOW1" s="80"/>
      <c r="MPK1" s="80"/>
      <c r="MPM1" s="81"/>
      <c r="MPR1" s="80"/>
      <c r="MQF1" s="80"/>
      <c r="MQH1" s="81"/>
      <c r="MQM1" s="80"/>
      <c r="MRA1" s="80"/>
      <c r="MRC1" s="81"/>
      <c r="MRH1" s="80"/>
      <c r="MRV1" s="80"/>
      <c r="MRX1" s="81"/>
      <c r="MSC1" s="80"/>
      <c r="MSQ1" s="80"/>
      <c r="MSS1" s="81"/>
      <c r="MSX1" s="80"/>
      <c r="MTL1" s="80"/>
      <c r="MTN1" s="81"/>
      <c r="MTS1" s="80"/>
      <c r="MUG1" s="80"/>
      <c r="MUI1" s="81"/>
      <c r="MUN1" s="80"/>
      <c r="MVB1" s="80"/>
      <c r="MVD1" s="81"/>
      <c r="MVI1" s="80"/>
      <c r="MVW1" s="80"/>
      <c r="MVY1" s="81"/>
      <c r="MWD1" s="80"/>
      <c r="MWR1" s="80"/>
      <c r="MWT1" s="81"/>
      <c r="MWY1" s="80"/>
      <c r="MXM1" s="80"/>
      <c r="MXO1" s="81"/>
      <c r="MXT1" s="80"/>
      <c r="MYH1" s="80"/>
      <c r="MYJ1" s="81"/>
      <c r="MYO1" s="80"/>
      <c r="MZC1" s="80"/>
      <c r="MZE1" s="81"/>
      <c r="MZJ1" s="80"/>
      <c r="MZX1" s="80"/>
      <c r="MZZ1" s="81"/>
      <c r="NAE1" s="80"/>
      <c r="NAS1" s="80"/>
      <c r="NAU1" s="81"/>
      <c r="NAZ1" s="80"/>
      <c r="NBN1" s="80"/>
      <c r="NBP1" s="81"/>
      <c r="NBU1" s="80"/>
      <c r="NCI1" s="80"/>
      <c r="NCK1" s="81"/>
      <c r="NCP1" s="80"/>
      <c r="NDD1" s="80"/>
      <c r="NDF1" s="81"/>
      <c r="NDK1" s="80"/>
      <c r="NDY1" s="80"/>
      <c r="NEA1" s="81"/>
      <c r="NEF1" s="80"/>
      <c r="NET1" s="80"/>
      <c r="NEV1" s="81"/>
      <c r="NFA1" s="80"/>
      <c r="NFO1" s="80"/>
      <c r="NFQ1" s="81"/>
      <c r="NFV1" s="80"/>
      <c r="NGJ1" s="80"/>
      <c r="NGL1" s="81"/>
      <c r="NGQ1" s="80"/>
      <c r="NHE1" s="80"/>
      <c r="NHG1" s="81"/>
      <c r="NHL1" s="80"/>
      <c r="NHZ1" s="80"/>
      <c r="NIB1" s="81"/>
      <c r="NIG1" s="80"/>
      <c r="NIU1" s="80"/>
      <c r="NIW1" s="81"/>
      <c r="NJB1" s="80"/>
      <c r="NJP1" s="80"/>
      <c r="NJR1" s="81"/>
      <c r="NJW1" s="80"/>
      <c r="NKK1" s="80"/>
      <c r="NKM1" s="81"/>
      <c r="NKR1" s="80"/>
      <c r="NLF1" s="80"/>
      <c r="NLH1" s="81"/>
      <c r="NLM1" s="80"/>
      <c r="NMA1" s="80"/>
      <c r="NMC1" s="81"/>
      <c r="NMH1" s="80"/>
      <c r="NMV1" s="80"/>
      <c r="NMX1" s="81"/>
      <c r="NNC1" s="80"/>
      <c r="NNQ1" s="80"/>
      <c r="NNS1" s="81"/>
      <c r="NNX1" s="80"/>
      <c r="NOL1" s="80"/>
      <c r="NON1" s="81"/>
      <c r="NOS1" s="80"/>
      <c r="NPG1" s="80"/>
      <c r="NPI1" s="81"/>
      <c r="NPN1" s="80"/>
      <c r="NQB1" s="80"/>
      <c r="NQD1" s="81"/>
      <c r="NQI1" s="80"/>
      <c r="NQW1" s="80"/>
      <c r="NQY1" s="81"/>
      <c r="NRD1" s="80"/>
      <c r="NRR1" s="80"/>
      <c r="NRT1" s="81"/>
      <c r="NRY1" s="80"/>
      <c r="NSM1" s="80"/>
      <c r="NSO1" s="81"/>
      <c r="NST1" s="80"/>
      <c r="NTH1" s="80"/>
      <c r="NTJ1" s="81"/>
      <c r="NTO1" s="80"/>
      <c r="NUC1" s="80"/>
      <c r="NUE1" s="81"/>
      <c r="NUJ1" s="80"/>
      <c r="NUX1" s="80"/>
      <c r="NUZ1" s="81"/>
      <c r="NVE1" s="80"/>
      <c r="NVS1" s="80"/>
      <c r="NVU1" s="81"/>
      <c r="NVZ1" s="80"/>
      <c r="NWN1" s="80"/>
      <c r="NWP1" s="81"/>
      <c r="NWU1" s="80"/>
      <c r="NXI1" s="80"/>
      <c r="NXK1" s="81"/>
      <c r="NXP1" s="80"/>
      <c r="NYD1" s="80"/>
      <c r="NYF1" s="81"/>
      <c r="NYK1" s="80"/>
      <c r="NYY1" s="80"/>
      <c r="NZA1" s="81"/>
      <c r="NZF1" s="80"/>
      <c r="NZT1" s="80"/>
      <c r="NZV1" s="81"/>
      <c r="OAA1" s="80"/>
      <c r="OAO1" s="80"/>
      <c r="OAQ1" s="81"/>
      <c r="OAV1" s="80"/>
      <c r="OBJ1" s="80"/>
      <c r="OBL1" s="81"/>
      <c r="OBQ1" s="80"/>
      <c r="OCE1" s="80"/>
      <c r="OCG1" s="81"/>
      <c r="OCL1" s="80"/>
      <c r="OCZ1" s="80"/>
      <c r="ODB1" s="81"/>
      <c r="ODG1" s="80"/>
      <c r="ODU1" s="80"/>
      <c r="ODW1" s="81"/>
      <c r="OEB1" s="80"/>
      <c r="OEP1" s="80"/>
      <c r="OER1" s="81"/>
      <c r="OEW1" s="80"/>
      <c r="OFK1" s="80"/>
      <c r="OFM1" s="81"/>
      <c r="OFR1" s="80"/>
      <c r="OGF1" s="80"/>
      <c r="OGH1" s="81"/>
      <c r="OGM1" s="80"/>
      <c r="OHA1" s="80"/>
      <c r="OHC1" s="81"/>
      <c r="OHH1" s="80"/>
      <c r="OHV1" s="80"/>
      <c r="OHX1" s="81"/>
      <c r="OIC1" s="80"/>
      <c r="OIQ1" s="80"/>
      <c r="OIS1" s="81"/>
      <c r="OIX1" s="80"/>
      <c r="OJL1" s="80"/>
      <c r="OJN1" s="81"/>
      <c r="OJS1" s="80"/>
      <c r="OKG1" s="80"/>
      <c r="OKI1" s="81"/>
      <c r="OKN1" s="80"/>
      <c r="OLB1" s="80"/>
      <c r="OLD1" s="81"/>
      <c r="OLI1" s="80"/>
      <c r="OLW1" s="80"/>
      <c r="OLY1" s="81"/>
      <c r="OMD1" s="80"/>
      <c r="OMR1" s="80"/>
      <c r="OMT1" s="81"/>
      <c r="OMY1" s="80"/>
      <c r="ONM1" s="80"/>
      <c r="ONO1" s="81"/>
      <c r="ONT1" s="80"/>
      <c r="OOH1" s="80"/>
      <c r="OOJ1" s="81"/>
      <c r="OOO1" s="80"/>
      <c r="OPC1" s="80"/>
      <c r="OPE1" s="81"/>
      <c r="OPJ1" s="80"/>
      <c r="OPX1" s="80"/>
      <c r="OPZ1" s="81"/>
      <c r="OQE1" s="80"/>
      <c r="OQS1" s="80"/>
      <c r="OQU1" s="81"/>
      <c r="OQZ1" s="80"/>
      <c r="ORN1" s="80"/>
      <c r="ORP1" s="81"/>
      <c r="ORU1" s="80"/>
      <c r="OSI1" s="80"/>
      <c r="OSK1" s="81"/>
      <c r="OSP1" s="80"/>
      <c r="OTD1" s="80"/>
      <c r="OTF1" s="81"/>
      <c r="OTK1" s="80"/>
      <c r="OTY1" s="80"/>
      <c r="OUA1" s="81"/>
      <c r="OUF1" s="80"/>
      <c r="OUT1" s="80"/>
      <c r="OUV1" s="81"/>
      <c r="OVA1" s="80"/>
      <c r="OVO1" s="80"/>
      <c r="OVQ1" s="81"/>
      <c r="OVV1" s="80"/>
      <c r="OWJ1" s="80"/>
      <c r="OWL1" s="81"/>
      <c r="OWQ1" s="80"/>
      <c r="OXE1" s="80"/>
      <c r="OXG1" s="81"/>
      <c r="OXL1" s="80"/>
      <c r="OXZ1" s="80"/>
      <c r="OYB1" s="81"/>
      <c r="OYG1" s="80"/>
      <c r="OYU1" s="80"/>
      <c r="OYW1" s="81"/>
      <c r="OZB1" s="80"/>
      <c r="OZP1" s="80"/>
      <c r="OZR1" s="81"/>
      <c r="OZW1" s="80"/>
      <c r="PAK1" s="80"/>
      <c r="PAM1" s="81"/>
      <c r="PAR1" s="80"/>
      <c r="PBF1" s="80"/>
      <c r="PBH1" s="81"/>
      <c r="PBM1" s="80"/>
      <c r="PCA1" s="80"/>
      <c r="PCC1" s="81"/>
      <c r="PCH1" s="80"/>
      <c r="PCV1" s="80"/>
      <c r="PCX1" s="81"/>
      <c r="PDC1" s="80"/>
      <c r="PDQ1" s="80"/>
      <c r="PDS1" s="81"/>
      <c r="PDX1" s="80"/>
      <c r="PEL1" s="80"/>
      <c r="PEN1" s="81"/>
      <c r="PES1" s="80"/>
      <c r="PFG1" s="80"/>
      <c r="PFI1" s="81"/>
      <c r="PFN1" s="80"/>
      <c r="PGB1" s="80"/>
      <c r="PGD1" s="81"/>
      <c r="PGI1" s="80"/>
      <c r="PGW1" s="80"/>
      <c r="PGY1" s="81"/>
      <c r="PHD1" s="80"/>
      <c r="PHR1" s="80"/>
      <c r="PHT1" s="81"/>
      <c r="PHY1" s="80"/>
      <c r="PIM1" s="80"/>
      <c r="PIO1" s="81"/>
      <c r="PIT1" s="80"/>
      <c r="PJH1" s="80"/>
      <c r="PJJ1" s="81"/>
      <c r="PJO1" s="80"/>
      <c r="PKC1" s="80"/>
      <c r="PKE1" s="81"/>
      <c r="PKJ1" s="80"/>
      <c r="PKX1" s="80"/>
      <c r="PKZ1" s="81"/>
      <c r="PLE1" s="80"/>
      <c r="PLS1" s="80"/>
      <c r="PLU1" s="81"/>
      <c r="PLZ1" s="80"/>
      <c r="PMN1" s="80"/>
      <c r="PMP1" s="81"/>
      <c r="PMU1" s="80"/>
      <c r="PNI1" s="80"/>
      <c r="PNK1" s="81"/>
      <c r="PNP1" s="80"/>
      <c r="POD1" s="80"/>
      <c r="POF1" s="81"/>
      <c r="POK1" s="80"/>
      <c r="POY1" s="80"/>
      <c r="PPA1" s="81"/>
      <c r="PPF1" s="80"/>
      <c r="PPT1" s="80"/>
      <c r="PPV1" s="81"/>
      <c r="PQA1" s="80"/>
      <c r="PQO1" s="80"/>
      <c r="PQQ1" s="81"/>
      <c r="PQV1" s="80"/>
      <c r="PRJ1" s="80"/>
      <c r="PRL1" s="81"/>
      <c r="PRQ1" s="80"/>
      <c r="PSE1" s="80"/>
      <c r="PSG1" s="81"/>
      <c r="PSL1" s="80"/>
      <c r="PSZ1" s="80"/>
      <c r="PTB1" s="81"/>
      <c r="PTG1" s="80"/>
      <c r="PTU1" s="80"/>
      <c r="PTW1" s="81"/>
      <c r="PUB1" s="80"/>
      <c r="PUP1" s="80"/>
      <c r="PUR1" s="81"/>
      <c r="PUW1" s="80"/>
      <c r="PVK1" s="80"/>
      <c r="PVM1" s="81"/>
      <c r="PVR1" s="80"/>
      <c r="PWF1" s="80"/>
      <c r="PWH1" s="81"/>
      <c r="PWM1" s="80"/>
      <c r="PXA1" s="80"/>
      <c r="PXC1" s="81"/>
      <c r="PXH1" s="80"/>
      <c r="PXV1" s="80"/>
      <c r="PXX1" s="81"/>
      <c r="PYC1" s="80"/>
      <c r="PYQ1" s="80"/>
      <c r="PYS1" s="81"/>
      <c r="PYX1" s="80"/>
      <c r="PZL1" s="80"/>
      <c r="PZN1" s="81"/>
      <c r="PZS1" s="80"/>
      <c r="QAG1" s="80"/>
      <c r="QAI1" s="81"/>
      <c r="QAN1" s="80"/>
      <c r="QBB1" s="80"/>
      <c r="QBD1" s="81"/>
      <c r="QBI1" s="80"/>
      <c r="QBW1" s="80"/>
      <c r="QBY1" s="81"/>
      <c r="QCD1" s="80"/>
      <c r="QCR1" s="80"/>
      <c r="QCT1" s="81"/>
      <c r="QCY1" s="80"/>
      <c r="QDM1" s="80"/>
      <c r="QDO1" s="81"/>
      <c r="QDT1" s="80"/>
      <c r="QEH1" s="80"/>
      <c r="QEJ1" s="81"/>
      <c r="QEO1" s="80"/>
      <c r="QFC1" s="80"/>
      <c r="QFE1" s="81"/>
      <c r="QFJ1" s="80"/>
      <c r="QFX1" s="80"/>
      <c r="QFZ1" s="81"/>
      <c r="QGE1" s="80"/>
      <c r="QGS1" s="80"/>
      <c r="QGU1" s="81"/>
      <c r="QGZ1" s="80"/>
      <c r="QHN1" s="80"/>
      <c r="QHP1" s="81"/>
      <c r="QHU1" s="80"/>
      <c r="QII1" s="80"/>
      <c r="QIK1" s="81"/>
      <c r="QIP1" s="80"/>
      <c r="QJD1" s="80"/>
      <c r="QJF1" s="81"/>
      <c r="QJK1" s="80"/>
      <c r="QJY1" s="80"/>
      <c r="QKA1" s="81"/>
      <c r="QKF1" s="80"/>
      <c r="QKT1" s="80"/>
      <c r="QKV1" s="81"/>
      <c r="QLA1" s="80"/>
      <c r="QLO1" s="80"/>
      <c r="QLQ1" s="81"/>
      <c r="QLV1" s="80"/>
      <c r="QMJ1" s="80"/>
      <c r="QML1" s="81"/>
      <c r="QMQ1" s="80"/>
      <c r="QNE1" s="80"/>
      <c r="QNG1" s="81"/>
      <c r="QNL1" s="80"/>
      <c r="QNZ1" s="80"/>
      <c r="QOB1" s="81"/>
      <c r="QOG1" s="80"/>
      <c r="QOU1" s="80"/>
      <c r="QOW1" s="81"/>
      <c r="QPB1" s="80"/>
      <c r="QPP1" s="80"/>
      <c r="QPR1" s="81"/>
      <c r="QPW1" s="80"/>
      <c r="QQK1" s="80"/>
      <c r="QQM1" s="81"/>
      <c r="QQR1" s="80"/>
      <c r="QRF1" s="80"/>
      <c r="QRH1" s="81"/>
      <c r="QRM1" s="80"/>
      <c r="QSA1" s="80"/>
      <c r="QSC1" s="81"/>
      <c r="QSH1" s="80"/>
      <c r="QSV1" s="80"/>
      <c r="QSX1" s="81"/>
      <c r="QTC1" s="80"/>
    </row>
    <row r="2" spans="1:1011 1025:2040 2054:3069 3083:4093 4098:5120 5122:6135 6149:7164 7178:8188 8193:9215 9217:10230 10244:11259 11273:12015" ht="19" thickBot="1" x14ac:dyDescent="0.5">
      <c r="C2" s="265"/>
      <c r="D2" s="272"/>
      <c r="E2" s="265"/>
      <c r="F2" s="357"/>
      <c r="G2" s="265" t="s">
        <v>93</v>
      </c>
      <c r="H2" s="265"/>
      <c r="I2" s="265"/>
      <c r="J2" s="265"/>
      <c r="K2" s="265"/>
      <c r="L2" s="265"/>
      <c r="M2" s="265"/>
      <c r="N2" s="265"/>
      <c r="O2" s="265"/>
      <c r="P2" s="265"/>
      <c r="Q2" s="358"/>
      <c r="R2" s="265"/>
      <c r="S2" s="265"/>
      <c r="T2" s="428"/>
      <c r="U2" s="416"/>
      <c r="V2" s="358"/>
      <c r="W2" s="358"/>
      <c r="X2" s="265"/>
      <c r="Y2" s="265"/>
      <c r="Z2" s="358"/>
      <c r="AA2" s="265"/>
      <c r="AB2" s="265"/>
      <c r="AC2" s="265"/>
      <c r="AD2" s="265"/>
      <c r="AE2" s="358"/>
      <c r="AF2" s="265"/>
      <c r="AG2" s="265"/>
      <c r="AH2" s="416"/>
      <c r="AZ2" s="75"/>
      <c r="BU2" s="75"/>
      <c r="CP2" s="75"/>
      <c r="DK2" s="75"/>
      <c r="EF2" s="75"/>
      <c r="FA2" s="75"/>
      <c r="FV2" s="75"/>
      <c r="GQ2" s="75"/>
      <c r="HL2" s="75"/>
      <c r="IG2" s="75"/>
      <c r="JB2" s="75"/>
      <c r="JW2" s="75"/>
      <c r="KR2" s="75"/>
      <c r="LM2" s="75"/>
      <c r="MQ2" s="75"/>
      <c r="NL2" s="75"/>
      <c r="OG2" s="75"/>
      <c r="PB2" s="75"/>
      <c r="PW2" s="75"/>
      <c r="QR2" s="75"/>
      <c r="RM2" s="75"/>
      <c r="SH2" s="75"/>
      <c r="TC2" s="75"/>
      <c r="TX2" s="75"/>
      <c r="US2" s="75"/>
      <c r="VN2" s="75"/>
      <c r="WI2" s="75"/>
      <c r="XD2" s="75"/>
      <c r="XY2" s="75"/>
      <c r="YT2" s="75"/>
      <c r="ZO2" s="75"/>
      <c r="AAJ2" s="75"/>
      <c r="ABE2" s="75"/>
      <c r="ABZ2" s="75"/>
      <c r="ACU2" s="75"/>
      <c r="ADP2" s="75"/>
      <c r="AEK2" s="75"/>
      <c r="AFF2" s="75"/>
      <c r="AGA2" s="75"/>
      <c r="AGV2" s="75"/>
      <c r="AHQ2" s="75"/>
      <c r="AIL2" s="75"/>
      <c r="AJG2" s="75"/>
      <c r="AKB2" s="75"/>
      <c r="AKW2" s="75"/>
      <c r="ALR2" s="75"/>
      <c r="AMM2" s="75"/>
      <c r="ANH2" s="75"/>
      <c r="AOC2" s="75"/>
      <c r="AOX2" s="75"/>
      <c r="APS2" s="75"/>
      <c r="AQN2" s="75"/>
      <c r="ARI2" s="75"/>
      <c r="ASD2" s="75"/>
      <c r="ASY2" s="75"/>
      <c r="ATT2" s="75"/>
      <c r="AUO2" s="75"/>
      <c r="AVJ2" s="75"/>
      <c r="AWE2" s="75"/>
      <c r="AWZ2" s="75"/>
      <c r="AXU2" s="75"/>
      <c r="AYP2" s="75"/>
      <c r="AZK2" s="75"/>
      <c r="BAF2" s="75"/>
      <c r="BBA2" s="75"/>
      <c r="BBV2" s="75"/>
      <c r="BCQ2" s="75"/>
      <c r="BDL2" s="75"/>
      <c r="BEG2" s="75"/>
      <c r="BFB2" s="75"/>
      <c r="BFW2" s="75"/>
      <c r="BGR2" s="75"/>
      <c r="BHM2" s="75"/>
      <c r="BIH2" s="75"/>
      <c r="BJC2" s="75"/>
      <c r="BJX2" s="75"/>
      <c r="BKS2" s="75"/>
      <c r="BLN2" s="75"/>
      <c r="BMI2" s="75"/>
      <c r="BND2" s="75"/>
      <c r="BNY2" s="75"/>
      <c r="BOT2" s="75"/>
      <c r="BPO2" s="75"/>
      <c r="BQJ2" s="75"/>
      <c r="BRE2" s="75"/>
      <c r="BRZ2" s="75"/>
      <c r="BSU2" s="75"/>
      <c r="BTP2" s="75"/>
      <c r="BUK2" s="75"/>
      <c r="BVF2" s="75"/>
      <c r="BWA2" s="75"/>
      <c r="BWV2" s="75"/>
      <c r="BXQ2" s="75"/>
      <c r="BYL2" s="75"/>
      <c r="BZG2" s="75"/>
      <c r="CAB2" s="75"/>
      <c r="CAW2" s="75"/>
      <c r="CBR2" s="75"/>
      <c r="CCM2" s="75"/>
      <c r="CDH2" s="75"/>
      <c r="CEC2" s="75"/>
      <c r="CEX2" s="75"/>
      <c r="CFS2" s="75"/>
      <c r="CGN2" s="75"/>
      <c r="CHI2" s="75"/>
      <c r="CID2" s="75"/>
      <c r="CIY2" s="75"/>
      <c r="CJT2" s="75"/>
      <c r="CKO2" s="75"/>
      <c r="CLJ2" s="75"/>
      <c r="CME2" s="75"/>
      <c r="CMZ2" s="75"/>
      <c r="CNU2" s="75"/>
      <c r="COP2" s="75"/>
      <c r="CPK2" s="75"/>
      <c r="CQF2" s="75"/>
      <c r="CRA2" s="75"/>
      <c r="CRV2" s="75"/>
      <c r="CSQ2" s="75"/>
      <c r="CTL2" s="75"/>
      <c r="CUG2" s="75"/>
      <c r="CVB2" s="75"/>
      <c r="CVW2" s="75"/>
      <c r="CWR2" s="75"/>
      <c r="CXM2" s="75"/>
      <c r="CYH2" s="75"/>
      <c r="CZC2" s="75"/>
      <c r="CZX2" s="75"/>
      <c r="DAS2" s="75"/>
      <c r="DBN2" s="75"/>
      <c r="DCI2" s="75"/>
      <c r="DDD2" s="75"/>
      <c r="DDY2" s="75"/>
      <c r="DET2" s="75"/>
      <c r="DFO2" s="75"/>
      <c r="DGJ2" s="75"/>
      <c r="DHE2" s="75"/>
      <c r="DHZ2" s="75"/>
      <c r="DIU2" s="75"/>
      <c r="DJP2" s="75"/>
      <c r="DKK2" s="75"/>
      <c r="DLF2" s="75"/>
      <c r="DMA2" s="75"/>
      <c r="DMV2" s="75"/>
      <c r="DNQ2" s="75"/>
      <c r="DOL2" s="75"/>
      <c r="DPG2" s="75"/>
      <c r="DQB2" s="75"/>
      <c r="DQW2" s="75"/>
      <c r="DRR2" s="75"/>
      <c r="DSM2" s="75"/>
      <c r="DTH2" s="75"/>
      <c r="DUC2" s="75"/>
      <c r="DUX2" s="75"/>
      <c r="DVS2" s="75"/>
      <c r="DWN2" s="75"/>
      <c r="DXI2" s="75"/>
      <c r="DYD2" s="75"/>
      <c r="DYY2" s="75"/>
      <c r="DZT2" s="75"/>
      <c r="EAO2" s="75"/>
      <c r="EBJ2" s="75"/>
      <c r="ECE2" s="75"/>
      <c r="ECZ2" s="75"/>
      <c r="EDU2" s="75"/>
      <c r="EEP2" s="75"/>
      <c r="EFK2" s="75"/>
      <c r="EGF2" s="75"/>
      <c r="EHA2" s="75"/>
      <c r="EHV2" s="75"/>
      <c r="EIQ2" s="75"/>
      <c r="EJL2" s="75"/>
      <c r="EKG2" s="75"/>
      <c r="ELB2" s="75"/>
      <c r="ELW2" s="75"/>
      <c r="EMR2" s="75"/>
      <c r="ENM2" s="75"/>
      <c r="EOH2" s="75"/>
      <c r="EPC2" s="75"/>
      <c r="EPX2" s="75"/>
      <c r="EQS2" s="75"/>
      <c r="ERN2" s="75"/>
      <c r="ESI2" s="75"/>
      <c r="ETD2" s="75"/>
      <c r="ETY2" s="75"/>
      <c r="EUT2" s="75"/>
      <c r="EVO2" s="75"/>
      <c r="EWJ2" s="75"/>
      <c r="EXE2" s="75"/>
      <c r="EXZ2" s="75"/>
      <c r="EYU2" s="75"/>
      <c r="EZP2" s="75"/>
      <c r="FAK2" s="75"/>
      <c r="FBF2" s="75"/>
      <c r="FCA2" s="75"/>
      <c r="FCV2" s="75"/>
      <c r="FDQ2" s="75"/>
      <c r="FEL2" s="75"/>
      <c r="FFG2" s="75"/>
      <c r="FGB2" s="75"/>
      <c r="FGW2" s="75"/>
      <c r="FHR2" s="75"/>
      <c r="FIM2" s="75"/>
      <c r="FJH2" s="75"/>
      <c r="FKC2" s="75"/>
      <c r="FKX2" s="75"/>
      <c r="FLS2" s="75"/>
      <c r="FMN2" s="75"/>
      <c r="FNI2" s="75"/>
      <c r="FOD2" s="75"/>
      <c r="FOY2" s="75"/>
      <c r="FPT2" s="75"/>
      <c r="FQO2" s="75"/>
      <c r="FRJ2" s="75"/>
      <c r="FSE2" s="75"/>
      <c r="FSZ2" s="75"/>
      <c r="FTU2" s="75"/>
      <c r="FUP2" s="75"/>
      <c r="FVK2" s="75"/>
      <c r="FWF2" s="75"/>
      <c r="FXA2" s="75"/>
      <c r="FXV2" s="75"/>
      <c r="FYQ2" s="75"/>
      <c r="FZL2" s="75"/>
      <c r="GAG2" s="75"/>
      <c r="GBB2" s="75"/>
      <c r="GBW2" s="75"/>
      <c r="GCR2" s="75"/>
      <c r="GDM2" s="75"/>
      <c r="GEH2" s="75"/>
      <c r="GFC2" s="75"/>
      <c r="GFX2" s="75"/>
      <c r="GGS2" s="75"/>
      <c r="GHN2" s="75"/>
      <c r="GII2" s="75"/>
      <c r="GJD2" s="75"/>
      <c r="GJY2" s="75"/>
      <c r="GKT2" s="75"/>
      <c r="GLO2" s="75"/>
      <c r="GMJ2" s="75"/>
      <c r="GNE2" s="75"/>
      <c r="GNZ2" s="75"/>
      <c r="GOU2" s="75"/>
      <c r="GPP2" s="75"/>
      <c r="GQK2" s="75"/>
      <c r="GRF2" s="75"/>
      <c r="GSA2" s="75"/>
      <c r="GSV2" s="75"/>
      <c r="GTQ2" s="75"/>
      <c r="GUL2" s="75"/>
      <c r="GVG2" s="75"/>
      <c r="GWB2" s="75"/>
      <c r="GWW2" s="75"/>
      <c r="GXR2" s="75"/>
      <c r="GYM2" s="75"/>
      <c r="GZH2" s="75"/>
      <c r="HAC2" s="75"/>
      <c r="HAX2" s="75"/>
      <c r="HBS2" s="75"/>
      <c r="HCN2" s="75"/>
      <c r="HDI2" s="75"/>
      <c r="HED2" s="75"/>
      <c r="HEY2" s="75"/>
      <c r="HFT2" s="75"/>
      <c r="HGO2" s="75"/>
      <c r="HHJ2" s="75"/>
      <c r="HIE2" s="75"/>
      <c r="HIZ2" s="75"/>
      <c r="HJU2" s="75"/>
      <c r="HKP2" s="75"/>
      <c r="HLK2" s="75"/>
      <c r="HMF2" s="75"/>
      <c r="HNA2" s="75"/>
      <c r="HNV2" s="75"/>
      <c r="HOQ2" s="75"/>
      <c r="HPL2" s="75"/>
      <c r="HQG2" s="75"/>
      <c r="HRB2" s="75"/>
      <c r="HRW2" s="75"/>
      <c r="HSR2" s="75"/>
      <c r="HTM2" s="75"/>
      <c r="HUH2" s="75"/>
      <c r="HVC2" s="75"/>
      <c r="HVX2" s="75"/>
      <c r="HWS2" s="75"/>
      <c r="HXN2" s="75"/>
      <c r="HYI2" s="75"/>
      <c r="HZD2" s="75"/>
      <c r="HZY2" s="75"/>
      <c r="IAT2" s="75"/>
      <c r="IBO2" s="75"/>
      <c r="ICJ2" s="75"/>
      <c r="IDE2" s="75"/>
      <c r="IDZ2" s="75"/>
      <c r="IEU2" s="75"/>
      <c r="IFP2" s="75"/>
      <c r="IGK2" s="75"/>
      <c r="IHF2" s="75"/>
      <c r="IIA2" s="75"/>
      <c r="IIV2" s="75"/>
      <c r="IJQ2" s="75"/>
      <c r="IKL2" s="75"/>
      <c r="ILG2" s="75"/>
      <c r="IMB2" s="75"/>
      <c r="IMW2" s="75"/>
      <c r="INR2" s="75"/>
      <c r="IOM2" s="75"/>
      <c r="IPH2" s="75"/>
      <c r="IQC2" s="75"/>
      <c r="IQX2" s="75"/>
      <c r="IRS2" s="75"/>
      <c r="ISN2" s="75"/>
      <c r="ITI2" s="75"/>
      <c r="IUD2" s="75"/>
      <c r="IUY2" s="75"/>
      <c r="IVT2" s="75"/>
      <c r="IWO2" s="75"/>
      <c r="IXJ2" s="75"/>
      <c r="IYE2" s="75"/>
      <c r="IYZ2" s="75"/>
      <c r="IZU2" s="75"/>
      <c r="JAP2" s="75"/>
      <c r="JBK2" s="75"/>
      <c r="JCF2" s="75"/>
      <c r="JDA2" s="75"/>
      <c r="JDV2" s="75"/>
      <c r="JEQ2" s="75"/>
      <c r="JFL2" s="75"/>
      <c r="JGG2" s="75"/>
      <c r="JHB2" s="75"/>
      <c r="JHW2" s="75"/>
      <c r="JIR2" s="75"/>
      <c r="JJM2" s="75"/>
      <c r="JKH2" s="75"/>
      <c r="JLC2" s="75"/>
      <c r="JLX2" s="75"/>
      <c r="JMS2" s="75"/>
      <c r="JNN2" s="75"/>
      <c r="JOI2" s="75"/>
      <c r="JPD2" s="75"/>
      <c r="JPY2" s="75"/>
      <c r="JQT2" s="75"/>
      <c r="JRO2" s="75"/>
      <c r="JSJ2" s="75"/>
      <c r="JTE2" s="75"/>
      <c r="JTZ2" s="75"/>
      <c r="JUU2" s="75"/>
      <c r="JVP2" s="75"/>
      <c r="JWK2" s="75"/>
      <c r="JXF2" s="75"/>
      <c r="JYA2" s="75"/>
      <c r="JYV2" s="75"/>
      <c r="JZQ2" s="75"/>
      <c r="KAL2" s="75"/>
      <c r="KBG2" s="75"/>
      <c r="KCB2" s="75"/>
      <c r="KCW2" s="75"/>
      <c r="KDR2" s="75"/>
      <c r="KEM2" s="75"/>
      <c r="KFH2" s="75"/>
      <c r="KGC2" s="75"/>
      <c r="KGX2" s="75"/>
      <c r="KHS2" s="75"/>
      <c r="KIN2" s="75"/>
      <c r="KJI2" s="75"/>
      <c r="KKD2" s="75"/>
      <c r="KKY2" s="75"/>
      <c r="KLT2" s="75"/>
      <c r="KMO2" s="75"/>
      <c r="KNJ2" s="75"/>
      <c r="KOE2" s="75"/>
      <c r="KOZ2" s="75"/>
      <c r="KPU2" s="75"/>
      <c r="KQP2" s="75"/>
      <c r="KRK2" s="75"/>
      <c r="KSF2" s="75"/>
      <c r="KTA2" s="75"/>
      <c r="KTV2" s="75"/>
      <c r="KUQ2" s="75"/>
      <c r="KVL2" s="75"/>
      <c r="KWG2" s="75"/>
      <c r="KXB2" s="75"/>
      <c r="KXW2" s="75"/>
      <c r="KYR2" s="75"/>
      <c r="KZM2" s="75"/>
      <c r="LAH2" s="75"/>
      <c r="LBC2" s="75"/>
      <c r="LBX2" s="75"/>
      <c r="LCS2" s="75"/>
      <c r="LDN2" s="75"/>
      <c r="LEI2" s="75"/>
      <c r="LFD2" s="75"/>
      <c r="LFY2" s="75"/>
      <c r="LGT2" s="75"/>
      <c r="LHO2" s="75"/>
      <c r="LIJ2" s="75"/>
      <c r="LJE2" s="75"/>
      <c r="LJZ2" s="75"/>
      <c r="LKU2" s="75"/>
      <c r="LLP2" s="75"/>
      <c r="LMK2" s="75"/>
      <c r="LNF2" s="75"/>
      <c r="LOA2" s="75"/>
      <c r="LOV2" s="75"/>
      <c r="LPQ2" s="75"/>
      <c r="LQL2" s="75"/>
      <c r="LRG2" s="75"/>
      <c r="LSB2" s="75"/>
      <c r="LSW2" s="75"/>
      <c r="LTR2" s="75"/>
      <c r="LUM2" s="75"/>
      <c r="LVH2" s="75"/>
      <c r="LWC2" s="75"/>
      <c r="LWX2" s="75"/>
      <c r="LXS2" s="75"/>
      <c r="LYN2" s="75"/>
      <c r="LZI2" s="75"/>
      <c r="MAD2" s="75"/>
      <c r="MAY2" s="75"/>
      <c r="MBT2" s="75"/>
      <c r="MCO2" s="75"/>
      <c r="MDJ2" s="75"/>
      <c r="MEE2" s="75"/>
      <c r="MEZ2" s="75"/>
      <c r="MFU2" s="75"/>
      <c r="MGP2" s="75"/>
      <c r="MHK2" s="75"/>
      <c r="MIF2" s="75"/>
      <c r="MJA2" s="75"/>
      <c r="MJV2" s="75"/>
      <c r="MKQ2" s="75"/>
      <c r="MLL2" s="75"/>
      <c r="MMG2" s="75"/>
      <c r="MNB2" s="75"/>
      <c r="MNW2" s="75"/>
      <c r="MOR2" s="75"/>
      <c r="MPM2" s="75"/>
      <c r="MQH2" s="75"/>
      <c r="MRC2" s="75"/>
      <c r="MRX2" s="75"/>
      <c r="MSS2" s="75"/>
      <c r="MTN2" s="75"/>
      <c r="MUI2" s="75"/>
      <c r="MVD2" s="75"/>
      <c r="MVY2" s="75"/>
      <c r="MWT2" s="75"/>
      <c r="MXO2" s="75"/>
      <c r="MYJ2" s="75"/>
      <c r="MZE2" s="75"/>
      <c r="MZZ2" s="75"/>
      <c r="NAU2" s="75"/>
      <c r="NBP2" s="75"/>
      <c r="NCK2" s="75"/>
      <c r="NDF2" s="75"/>
      <c r="NEA2" s="75"/>
      <c r="NEV2" s="75"/>
      <c r="NFQ2" s="75"/>
      <c r="NGL2" s="75"/>
      <c r="NHG2" s="75"/>
      <c r="NIB2" s="75"/>
      <c r="NIW2" s="75"/>
      <c r="NJR2" s="75"/>
      <c r="NKM2" s="75"/>
      <c r="NLH2" s="75"/>
      <c r="NMC2" s="75"/>
      <c r="NMX2" s="75"/>
      <c r="NNS2" s="75"/>
      <c r="NON2" s="75"/>
      <c r="NPI2" s="75"/>
      <c r="NQD2" s="75"/>
      <c r="NQY2" s="75"/>
      <c r="NRT2" s="75"/>
      <c r="NSO2" s="75"/>
      <c r="NTJ2" s="75"/>
      <c r="NUE2" s="75"/>
      <c r="NUZ2" s="75"/>
      <c r="NVU2" s="75"/>
      <c r="NWP2" s="75"/>
      <c r="NXK2" s="75"/>
      <c r="NYF2" s="75"/>
      <c r="NZA2" s="75"/>
      <c r="NZV2" s="75"/>
      <c r="OAQ2" s="75"/>
      <c r="OBL2" s="75"/>
      <c r="OCG2" s="75"/>
      <c r="ODB2" s="75"/>
      <c r="ODW2" s="75"/>
      <c r="OER2" s="75"/>
      <c r="OFM2" s="75"/>
      <c r="OGH2" s="75"/>
      <c r="OHC2" s="75"/>
      <c r="OHX2" s="75"/>
      <c r="OIS2" s="75"/>
      <c r="OJN2" s="75"/>
      <c r="OKI2" s="75"/>
      <c r="OLD2" s="75"/>
      <c r="OLY2" s="75"/>
      <c r="OMT2" s="75"/>
      <c r="ONO2" s="75"/>
      <c r="OOJ2" s="75"/>
      <c r="OPE2" s="75"/>
      <c r="OPZ2" s="75"/>
      <c r="OQU2" s="75"/>
      <c r="ORP2" s="75"/>
      <c r="OSK2" s="75"/>
      <c r="OTF2" s="75"/>
      <c r="OUA2" s="75"/>
      <c r="OUV2" s="75"/>
      <c r="OVQ2" s="75"/>
      <c r="OWL2" s="75"/>
      <c r="OXG2" s="75"/>
      <c r="OYB2" s="75"/>
      <c r="OYW2" s="75"/>
      <c r="OZR2" s="75"/>
      <c r="PAM2" s="75"/>
      <c r="PBH2" s="75"/>
      <c r="PCC2" s="75"/>
      <c r="PCX2" s="75"/>
      <c r="PDS2" s="75"/>
      <c r="PEN2" s="75"/>
      <c r="PFI2" s="75"/>
      <c r="PGD2" s="75"/>
      <c r="PGY2" s="75"/>
      <c r="PHT2" s="75"/>
      <c r="PIO2" s="75"/>
      <c r="PJJ2" s="75"/>
      <c r="PKE2" s="75"/>
      <c r="PKZ2" s="75"/>
      <c r="PLU2" s="75"/>
      <c r="PMP2" s="75"/>
      <c r="PNK2" s="75"/>
      <c r="POF2" s="75"/>
      <c r="PPA2" s="75"/>
      <c r="PPV2" s="75"/>
      <c r="PQQ2" s="75"/>
      <c r="PRL2" s="75"/>
      <c r="PSG2" s="75"/>
      <c r="PTB2" s="75"/>
      <c r="PTW2" s="75"/>
      <c r="PUR2" s="75"/>
      <c r="PVM2" s="75"/>
      <c r="PWH2" s="75"/>
      <c r="PXC2" s="75"/>
      <c r="PXX2" s="75"/>
      <c r="PYS2" s="75"/>
      <c r="PZN2" s="75"/>
      <c r="QAI2" s="75"/>
      <c r="QBD2" s="75"/>
      <c r="QBY2" s="75"/>
      <c r="QCT2" s="75"/>
      <c r="QDO2" s="75"/>
      <c r="QEJ2" s="75"/>
      <c r="QFE2" s="75"/>
      <c r="QFZ2" s="75"/>
      <c r="QGU2" s="75"/>
      <c r="QHP2" s="75"/>
      <c r="QIK2" s="75"/>
      <c r="QJF2" s="75"/>
      <c r="QKA2" s="75"/>
      <c r="QKV2" s="75"/>
      <c r="QLQ2" s="75"/>
      <c r="QML2" s="75"/>
      <c r="QNG2" s="75"/>
      <c r="QOB2" s="75"/>
      <c r="QOW2" s="75"/>
      <c r="QPR2" s="75"/>
      <c r="QQM2" s="75"/>
      <c r="QRH2" s="75"/>
      <c r="QSC2" s="75"/>
      <c r="QSX2" s="75"/>
    </row>
    <row r="3" spans="1:1011 1025:2040 2054:3069 3083:4093 4098:5120 5122:6135 6149:7164 7178:8188 8193:9215 9217:10230 10244:11259 11273:12015" ht="19" thickBot="1" x14ac:dyDescent="0.5">
      <c r="C3" s="265"/>
      <c r="D3" s="267"/>
      <c r="E3" s="267"/>
      <c r="F3" s="267"/>
      <c r="G3" s="266"/>
      <c r="H3" s="843" t="s">
        <v>94</v>
      </c>
      <c r="I3" s="844"/>
      <c r="J3" s="844"/>
      <c r="K3" s="844"/>
      <c r="L3" s="844"/>
      <c r="M3" s="844"/>
      <c r="N3" s="844"/>
      <c r="O3" s="844"/>
      <c r="P3" s="844"/>
      <c r="Q3" s="844"/>
      <c r="R3" s="844"/>
      <c r="S3" s="844"/>
      <c r="V3" s="843" t="s">
        <v>106</v>
      </c>
      <c r="W3" s="844"/>
      <c r="X3" s="844"/>
      <c r="Y3" s="844"/>
      <c r="Z3" s="844"/>
      <c r="AA3" s="844"/>
      <c r="AB3" s="844"/>
      <c r="AC3" s="844"/>
      <c r="AD3" s="844"/>
      <c r="AE3" s="844"/>
      <c r="AF3" s="844"/>
      <c r="AG3" s="844"/>
      <c r="AH3" s="417"/>
    </row>
    <row r="4" spans="1:1011 1025:2040 2054:3069 3083:4093 4098:5120 5122:6135 6149:7164 7178:8188 8193:9215 9217:10230 10244:11259 11273:12015" s="84" customFormat="1" ht="18" customHeight="1" x14ac:dyDescent="0.35">
      <c r="B4" s="196"/>
      <c r="D4" s="228"/>
      <c r="F4" s="270"/>
      <c r="H4" s="450" t="s">
        <v>95</v>
      </c>
      <c r="I4" s="262"/>
      <c r="J4" s="262"/>
      <c r="K4" s="451" t="s">
        <v>96</v>
      </c>
      <c r="L4" s="452"/>
      <c r="N4" s="362"/>
      <c r="O4" s="362"/>
      <c r="P4" s="362"/>
      <c r="Q4" s="414" t="s">
        <v>80</v>
      </c>
      <c r="R4" s="262"/>
      <c r="S4" s="262"/>
      <c r="T4" s="228"/>
      <c r="V4" s="196"/>
      <c r="W4" s="387" t="s">
        <v>95</v>
      </c>
      <c r="X4" s="414"/>
      <c r="Y4" s="414"/>
      <c r="Z4" s="387"/>
      <c r="AA4" s="383" t="s">
        <v>96</v>
      </c>
      <c r="AB4" s="383"/>
      <c r="AC4" s="383"/>
      <c r="AD4" s="383"/>
      <c r="AE4" s="387" t="s">
        <v>80</v>
      </c>
      <c r="AF4" s="262"/>
      <c r="AG4" s="262"/>
      <c r="AH4" s="263"/>
    </row>
    <row r="5" spans="1:1011 1025:2040 2054:3069 3083:4093 4098:5120 5122:6135 6149:7164 7178:8188 8193:9215 9217:10230 10244:11259 11273:12015" s="84" customFormat="1" ht="18" customHeight="1" x14ac:dyDescent="0.35">
      <c r="F5" s="228"/>
      <c r="G5" s="84" t="s">
        <v>73</v>
      </c>
      <c r="H5" s="410">
        <f>+'5. Projektperiode_beregninger '!G42</f>
        <v>0</v>
      </c>
      <c r="I5" s="363" t="s">
        <v>58</v>
      </c>
      <c r="J5" s="363"/>
      <c r="K5" s="363"/>
      <c r="L5" s="84" t="s">
        <v>58</v>
      </c>
      <c r="N5" s="363"/>
      <c r="O5" s="363"/>
      <c r="P5" s="363"/>
      <c r="Q5" s="363">
        <f>+'5. Projektperiode_beregninger '!S42</f>
        <v>0</v>
      </c>
      <c r="R5" s="363"/>
      <c r="S5" s="363"/>
      <c r="T5" s="228"/>
      <c r="V5" s="196" t="s">
        <v>73</v>
      </c>
      <c r="W5" s="386">
        <f>+'5. Projektperiode_beregninger '!AB42</f>
        <v>0</v>
      </c>
      <c r="X5" s="384"/>
      <c r="Y5" s="384"/>
      <c r="Z5" s="386"/>
      <c r="AA5" s="384"/>
      <c r="AB5" s="384"/>
      <c r="AC5" s="384"/>
      <c r="AD5" s="384"/>
      <c r="AE5" s="386">
        <f>+'5. Projektperiode_beregninger '!AN42</f>
        <v>0</v>
      </c>
      <c r="AF5" s="384"/>
      <c r="AG5" s="384"/>
    </row>
    <row r="6" spans="1:1011 1025:2040 2054:3069 3083:4093 4098:5120 5122:6135 6149:7164 7178:8188 8193:9215 9217:10230 10244:11259 11273:12015" s="84" customFormat="1" ht="18" customHeight="1" x14ac:dyDescent="0.35">
      <c r="B6" s="196"/>
      <c r="C6" s="435" t="s">
        <v>196</v>
      </c>
      <c r="D6" s="384">
        <f>+E6+F6</f>
        <v>0</v>
      </c>
      <c r="E6" s="363">
        <f>+H6+Q6</f>
        <v>0</v>
      </c>
      <c r="F6" s="407">
        <f>+W6+AE6</f>
        <v>0</v>
      </c>
      <c r="G6" s="84" t="s">
        <v>198</v>
      </c>
      <c r="H6" s="453">
        <f>+'7. N2O_beregninger'!G37</f>
        <v>0</v>
      </c>
      <c r="I6" s="360"/>
      <c r="J6" s="473" t="s">
        <v>225</v>
      </c>
      <c r="K6" s="361"/>
      <c r="N6" s="361"/>
      <c r="O6" s="361"/>
      <c r="P6" s="361"/>
      <c r="Q6" s="360">
        <f>+'7. N2O_beregninger'!S37</f>
        <v>0</v>
      </c>
      <c r="R6" s="360"/>
      <c r="S6" s="473" t="s">
        <v>225</v>
      </c>
      <c r="T6" s="228"/>
      <c r="V6" s="196" t="s">
        <v>198</v>
      </c>
      <c r="W6" s="388">
        <f>+'7. N2O_beregninger'!AB37</f>
        <v>0</v>
      </c>
      <c r="X6" s="415"/>
      <c r="Y6" s="473" t="s">
        <v>225</v>
      </c>
      <c r="Z6" s="388"/>
      <c r="AA6" s="385"/>
      <c r="AB6" s="385"/>
      <c r="AC6" s="385"/>
      <c r="AD6" s="385"/>
      <c r="AE6" s="354">
        <f>+'7. N2O_beregninger'!AN37</f>
        <v>0</v>
      </c>
      <c r="AF6" s="385"/>
      <c r="AG6" s="473" t="s">
        <v>225</v>
      </c>
      <c r="AH6" s="262"/>
    </row>
    <row r="7" spans="1:1011 1025:2040 2054:3069 3083:4093 4098:5120 5122:6135 6149:7164 7178:8188 8193:9215 9217:10230 10244:11259 11273:12015" s="84" customFormat="1" ht="18" customHeight="1" x14ac:dyDescent="0.35">
      <c r="B7" s="196"/>
      <c r="C7" s="435" t="s">
        <v>199</v>
      </c>
      <c r="D7" s="411">
        <f>+SUM(D12:D112)</f>
        <v>0</v>
      </c>
      <c r="E7" s="353">
        <f>+SUM(E12:E112)</f>
        <v>0</v>
      </c>
      <c r="F7" s="376">
        <f>+SUM(F12:F112)</f>
        <v>0</v>
      </c>
      <c r="H7" s="412"/>
      <c r="I7" s="262"/>
      <c r="J7" s="474">
        <f>+H6-SUM(J12:J111)</f>
        <v>0</v>
      </c>
      <c r="K7" s="262"/>
      <c r="L7" s="362"/>
      <c r="M7" s="362"/>
      <c r="N7" s="362"/>
      <c r="O7" s="362"/>
      <c r="P7" s="362"/>
      <c r="Q7" s="370"/>
      <c r="R7" s="262"/>
      <c r="S7" s="474">
        <f>+Q6-SUM(S12:S111)</f>
        <v>0</v>
      </c>
      <c r="T7" s="228"/>
      <c r="V7" s="196"/>
      <c r="W7" s="387"/>
      <c r="X7" s="414"/>
      <c r="Y7" s="474">
        <f>+W6-SUM(Y12:Y111)</f>
        <v>0</v>
      </c>
      <c r="Z7" s="387"/>
      <c r="AA7" s="262"/>
      <c r="AB7" s="262"/>
      <c r="AC7" s="262"/>
      <c r="AD7" s="262"/>
      <c r="AE7" s="268"/>
      <c r="AF7" s="262"/>
      <c r="AG7" s="474">
        <f>+AE6-SUM(AG12:AG111)</f>
        <v>0</v>
      </c>
      <c r="AH7" s="262"/>
    </row>
    <row r="8" spans="1:1011 1025:2040 2054:3069 3083:4093 4098:5120 5122:6135 6149:7164 7178:8188 8193:9215 9217:10230 10244:11259 11273:12015" s="79" customFormat="1" ht="18" customHeight="1" thickBot="1" x14ac:dyDescent="0.4">
      <c r="B8" s="88"/>
      <c r="C8" s="436" t="s">
        <v>197</v>
      </c>
      <c r="D8" s="432">
        <f>+D7-D6</f>
        <v>0</v>
      </c>
      <c r="E8" s="430">
        <f>+E7-E6</f>
        <v>0</v>
      </c>
      <c r="F8" s="429">
        <f>+F7-F6</f>
        <v>0</v>
      </c>
      <c r="H8" s="88" t="s">
        <v>205</v>
      </c>
      <c r="J8" s="84" t="s">
        <v>216</v>
      </c>
      <c r="K8" s="80" t="s">
        <v>205</v>
      </c>
      <c r="L8" s="84" t="s">
        <v>155</v>
      </c>
      <c r="N8" s="84" t="s">
        <v>206</v>
      </c>
      <c r="P8" s="264" t="s">
        <v>207</v>
      </c>
      <c r="Q8" s="80" t="s">
        <v>205</v>
      </c>
      <c r="S8" s="84" t="s">
        <v>216</v>
      </c>
      <c r="T8" s="89"/>
      <c r="V8" s="88"/>
      <c r="W8" s="80" t="s">
        <v>205</v>
      </c>
      <c r="Y8" s="84" t="s">
        <v>215</v>
      </c>
      <c r="Z8" s="227"/>
      <c r="AA8" s="84" t="s">
        <v>155</v>
      </c>
      <c r="AB8" s="84" t="s">
        <v>156</v>
      </c>
      <c r="AC8" s="84" t="s">
        <v>157</v>
      </c>
      <c r="AD8" s="84"/>
      <c r="AE8" s="80" t="s">
        <v>205</v>
      </c>
      <c r="AG8" s="84" t="s">
        <v>216</v>
      </c>
      <c r="AH8" s="84"/>
    </row>
    <row r="9" spans="1:1011 1025:2040 2054:3069 3083:4093 4098:5120 5122:6135 6149:7164 7178:8188 8193:9215 9217:10230 10244:11259 11273:12015" s="399" customFormat="1" ht="65.150000000000006" customHeight="1" thickBot="1" x14ac:dyDescent="0.45">
      <c r="A9" s="398"/>
      <c r="C9" s="364"/>
      <c r="D9" s="433" t="s">
        <v>219</v>
      </c>
      <c r="E9" s="401" t="s">
        <v>220</v>
      </c>
      <c r="F9" s="400" t="s">
        <v>221</v>
      </c>
      <c r="H9" s="398" t="s">
        <v>204</v>
      </c>
      <c r="I9" s="454" t="s">
        <v>34</v>
      </c>
      <c r="J9" s="403" t="s">
        <v>7</v>
      </c>
      <c r="K9" s="402" t="s">
        <v>204</v>
      </c>
      <c r="L9" s="403"/>
      <c r="M9" s="404" t="s">
        <v>34</v>
      </c>
      <c r="N9" s="403"/>
      <c r="O9" s="404" t="s">
        <v>204</v>
      </c>
      <c r="Q9" s="398" t="s">
        <v>204</v>
      </c>
      <c r="R9" s="454" t="s">
        <v>34</v>
      </c>
      <c r="S9" s="403" t="s">
        <v>7</v>
      </c>
      <c r="T9" s="405"/>
      <c r="U9" s="406"/>
      <c r="V9" s="398"/>
      <c r="W9" s="398" t="s">
        <v>204</v>
      </c>
      <c r="X9" s="454" t="s">
        <v>34</v>
      </c>
      <c r="Y9" s="403" t="s">
        <v>7</v>
      </c>
      <c r="Z9" s="402"/>
      <c r="AA9" s="403"/>
      <c r="AE9" s="398" t="s">
        <v>204</v>
      </c>
      <c r="AF9" s="454" t="s">
        <v>34</v>
      </c>
      <c r="AG9" s="403" t="s">
        <v>7</v>
      </c>
    </row>
    <row r="10" spans="1:1011 1025:2040 2054:3069 3083:4093 4098:5120 5122:6135 6149:7164 7178:8188 8193:9215 9217:10230 10244:11259 11273:12015" s="105" customFormat="1" ht="19" thickBot="1" x14ac:dyDescent="0.5">
      <c r="A10" s="363" t="s">
        <v>229</v>
      </c>
      <c r="B10" s="390" t="s">
        <v>55</v>
      </c>
      <c r="C10" s="437"/>
      <c r="D10" s="396" t="e">
        <f>+E10+F10</f>
        <v>#DIV/0!</v>
      </c>
      <c r="E10" s="394" t="e">
        <f>+J10+S10</f>
        <v>#DIV/0!</v>
      </c>
      <c r="F10" s="393" t="e">
        <f>+Y10+AG10</f>
        <v>#DIV/0!</v>
      </c>
      <c r="H10" s="395"/>
      <c r="I10" s="394"/>
      <c r="J10" s="394" t="e">
        <f>+'7. N2O_beregninger'!G35</f>
        <v>#DIV/0!</v>
      </c>
      <c r="K10" s="394"/>
      <c r="L10" s="394"/>
      <c r="M10" s="394"/>
      <c r="N10" s="394"/>
      <c r="O10" s="394"/>
      <c r="P10" s="394"/>
      <c r="Q10" s="397"/>
      <c r="R10" s="394"/>
      <c r="S10" s="394" t="e">
        <f>+'7. N2O_beregninger'!S35</f>
        <v>#DIV/0!</v>
      </c>
      <c r="T10" s="391"/>
      <c r="U10" s="389"/>
      <c r="V10" s="420"/>
      <c r="W10" s="245"/>
      <c r="Y10" s="105" t="e">
        <f>+'7. N2O_beregninger'!AB35</f>
        <v>#DIV/0!</v>
      </c>
      <c r="Z10" s="245"/>
      <c r="AE10" s="245"/>
      <c r="AG10" s="105" t="e">
        <f>+'7. N2O_beregninger'!AN35</f>
        <v>#DIV/0!</v>
      </c>
      <c r="AH10" s="389"/>
      <c r="AI10" s="389"/>
    </row>
    <row r="11" spans="1:1011 1025:2040 2054:3069 3083:4093 4098:5120 5122:6135 6149:7164 7178:8188 8193:9215 9217:10230 10244:11259 11273:12015" ht="18.5" x14ac:dyDescent="0.45">
      <c r="B11" s="103"/>
      <c r="C11" s="438"/>
      <c r="D11" s="392"/>
      <c r="E11" s="105"/>
      <c r="F11" s="382"/>
      <c r="G11" s="5"/>
      <c r="H11" s="231"/>
      <c r="I11" s="105"/>
      <c r="J11" s="105"/>
      <c r="K11" s="1"/>
      <c r="L11" s="1"/>
      <c r="M11" s="1"/>
      <c r="Q11" s="175"/>
      <c r="R11" s="105"/>
      <c r="S11" s="105"/>
      <c r="X11" s="1"/>
      <c r="AA11" s="1"/>
      <c r="AF11" s="1"/>
    </row>
    <row r="12" spans="1:1011 1025:2040 2054:3069 3083:4093 4098:5120 5122:6135 6149:7164 7178:8188 8193:9215 9217:10230 10244:11259 11273:12015" x14ac:dyDescent="0.35">
      <c r="A12" s="79">
        <v>1</v>
      </c>
      <c r="B12" s="88">
        <v>0</v>
      </c>
      <c r="C12" s="438"/>
      <c r="D12" s="434">
        <f>+E12+F12</f>
        <v>0</v>
      </c>
      <c r="E12" s="5">
        <f>+J12+S12</f>
        <v>0</v>
      </c>
      <c r="F12" s="352">
        <f>+Y12+AG12</f>
        <v>0</v>
      </c>
      <c r="G12" s="5"/>
      <c r="H12" s="234">
        <f t="shared" ref="H12:H43" si="0">+$H$5-B12</f>
        <v>0</v>
      </c>
      <c r="I12" s="5" cm="1">
        <f t="array" ref="I12">+_xlfn.IFS(H12&gt;1,(H12-H13),H12&lt;=1,(H12))</f>
        <v>0</v>
      </c>
      <c r="J12" s="105">
        <f>+IF(I12&gt;0,(I12*$J$10),0)</f>
        <v>0</v>
      </c>
      <c r="K12" s="1"/>
      <c r="L12" s="105"/>
      <c r="N12" s="1"/>
      <c r="P12" s="369"/>
      <c r="Q12" s="175">
        <f t="shared" ref="Q12:Q43" si="1">+$Q$5-B12</f>
        <v>0</v>
      </c>
      <c r="R12" s="5" cm="1">
        <f t="array" ref="R12">+_xlfn.IFS(Q12&gt;1,(Q12-Q13),Q12&lt;=1,(Q12))</f>
        <v>0</v>
      </c>
      <c r="S12" s="105">
        <f>+IF(R12&gt;0,(R12*$S$10),0)</f>
        <v>0</v>
      </c>
      <c r="W12" s="175">
        <f>+$W$5-B12</f>
        <v>0</v>
      </c>
      <c r="X12" s="5" cm="1">
        <f t="array" ref="X12">+_xlfn.IFS(W12&gt;1,(W12-W13),W12&lt;=1,(W12))</f>
        <v>0</v>
      </c>
      <c r="Y12" s="105">
        <f>+IF(X12&gt;0,(X12*$Y$10),0)</f>
        <v>0</v>
      </c>
      <c r="Z12" s="175"/>
      <c r="AA12" s="105"/>
      <c r="AB12" s="5"/>
      <c r="AC12" s="5"/>
      <c r="AD12" s="5"/>
      <c r="AE12" s="175">
        <f t="shared" ref="AE12:AE43" si="2">+$AE$5-B12</f>
        <v>0</v>
      </c>
      <c r="AF12" s="5" cm="1">
        <f t="array" ref="AF12">+_xlfn.IFS(AE12&gt;1,(AE12-AE13),AE12&lt;=1,(AE12))</f>
        <v>0</v>
      </c>
      <c r="AG12" s="105">
        <f>+IF(AF12&gt;0,(AF12*$AG$10),0)</f>
        <v>0</v>
      </c>
    </row>
    <row r="13" spans="1:1011 1025:2040 2054:3069 3083:4093 4098:5120 5122:6135 6149:7164 7178:8188 8193:9215 9217:10230 10244:11259 11273:12015" x14ac:dyDescent="0.35">
      <c r="A13" s="79">
        <v>2</v>
      </c>
      <c r="B13" s="88">
        <v>1</v>
      </c>
      <c r="C13" s="438"/>
      <c r="D13" s="434">
        <f t="shared" ref="D13:D76" si="3">+E13+F13</f>
        <v>0</v>
      </c>
      <c r="E13" s="5">
        <f t="shared" ref="E13:E76" si="4">+J13+S13</f>
        <v>0</v>
      </c>
      <c r="F13" s="352">
        <f t="shared" ref="F13:F76" si="5">+Y13+AG13</f>
        <v>0</v>
      </c>
      <c r="G13" s="5"/>
      <c r="H13" s="234">
        <f t="shared" si="0"/>
        <v>-1</v>
      </c>
      <c r="I13" s="5" cm="1">
        <f t="array" ref="I13">+_xlfn.IFS(H13&gt;1,(H13-H14),H13&lt;=1,(H13))</f>
        <v>-1</v>
      </c>
      <c r="J13" s="105">
        <f t="shared" ref="J13:J76" si="6">+IF(I13&gt;0,(I13*$J$10),0)</f>
        <v>0</v>
      </c>
      <c r="L13" s="1"/>
      <c r="M13" s="1"/>
      <c r="Q13" s="175">
        <f t="shared" si="1"/>
        <v>-1</v>
      </c>
      <c r="R13" s="5" cm="1">
        <f t="array" ref="R13">+_xlfn.IFS(Q13&gt;1,(Q13-Q14),Q13&lt;=1,(Q13))</f>
        <v>-1</v>
      </c>
      <c r="S13" s="105">
        <f t="shared" ref="S13:S76" si="7">+IF(R13&gt;0,(R13*$S$10),0)</f>
        <v>0</v>
      </c>
      <c r="W13" s="175">
        <f t="shared" ref="W13:W43" si="8">+$W$5-B13</f>
        <v>-1</v>
      </c>
      <c r="X13" s="5" cm="1">
        <f t="array" ref="X13">+_xlfn.IFS(W13&gt;1,(W13-W14),W13&lt;=1,(W13))</f>
        <v>-1</v>
      </c>
      <c r="Y13" s="105">
        <f t="shared" ref="Y13:Y76" si="9">+IF(X13&gt;0,(X13*$Y$10),0)</f>
        <v>0</v>
      </c>
      <c r="Z13" s="175"/>
      <c r="AA13" s="105"/>
      <c r="AB13" s="5"/>
      <c r="AC13" s="5"/>
      <c r="AD13" s="5"/>
      <c r="AE13" s="175">
        <f t="shared" si="2"/>
        <v>-1</v>
      </c>
      <c r="AF13" s="5" cm="1">
        <f t="array" ref="AF13">+_xlfn.IFS(AE13&gt;1,(AE13-AE14),AE13&lt;=1,(AE13))</f>
        <v>-1</v>
      </c>
      <c r="AG13" s="105">
        <f t="shared" ref="AG13:AG76" si="10">+IF(AF13&gt;0,(AF13*$AG$10),0)</f>
        <v>0</v>
      </c>
    </row>
    <row r="14" spans="1:1011 1025:2040 2054:3069 3083:4093 4098:5120 5122:6135 6149:7164 7178:8188 8193:9215 9217:10230 10244:11259 11273:12015" s="7" customFormat="1" x14ac:dyDescent="0.35">
      <c r="A14" s="79">
        <v>3</v>
      </c>
      <c r="B14" s="88">
        <v>2</v>
      </c>
      <c r="C14" s="439"/>
      <c r="D14" s="434">
        <f t="shared" si="3"/>
        <v>0</v>
      </c>
      <c r="E14" s="5">
        <f t="shared" si="4"/>
        <v>0</v>
      </c>
      <c r="F14" s="352">
        <f t="shared" si="5"/>
        <v>0</v>
      </c>
      <c r="G14" s="5"/>
      <c r="H14" s="234">
        <f t="shared" si="0"/>
        <v>-2</v>
      </c>
      <c r="I14" s="5" cm="1">
        <f t="array" ref="I14">+_xlfn.IFS(H14&gt;1,(H14-H15),H14&lt;=1,(H14))</f>
        <v>-2</v>
      </c>
      <c r="J14" s="105">
        <f t="shared" si="6"/>
        <v>0</v>
      </c>
      <c r="K14"/>
      <c r="L14" s="1"/>
      <c r="M14" s="1"/>
      <c r="N14"/>
      <c r="O14"/>
      <c r="P14"/>
      <c r="Q14" s="175">
        <f t="shared" si="1"/>
        <v>-2</v>
      </c>
      <c r="R14" s="5" cm="1">
        <f t="array" ref="R14">+_xlfn.IFS(Q14&gt;1,(Q14-Q15),Q14&lt;=1,(Q14))</f>
        <v>-2</v>
      </c>
      <c r="S14" s="105">
        <f t="shared" si="7"/>
        <v>0</v>
      </c>
      <c r="T14" s="373"/>
      <c r="U14" s="102"/>
      <c r="V14" s="421"/>
      <c r="W14" s="175">
        <f t="shared" si="8"/>
        <v>-2</v>
      </c>
      <c r="X14" s="5" cm="1">
        <f t="array" ref="X14">+_xlfn.IFS(W14&gt;1,(W14-W15),W14&lt;=1,(W14))</f>
        <v>-2</v>
      </c>
      <c r="Y14" s="105">
        <f t="shared" si="9"/>
        <v>0</v>
      </c>
      <c r="Z14" s="175"/>
      <c r="AA14" s="105"/>
      <c r="AB14" s="5"/>
      <c r="AC14" s="5"/>
      <c r="AD14" s="5"/>
      <c r="AE14" s="175">
        <f t="shared" si="2"/>
        <v>-2</v>
      </c>
      <c r="AF14" s="5" cm="1">
        <f t="array" ref="AF14">+_xlfn.IFS(AE14&gt;1,(AE14-AE15),AE14&lt;=1,(AE14))</f>
        <v>-2</v>
      </c>
      <c r="AG14" s="105">
        <f t="shared" si="10"/>
        <v>0</v>
      </c>
      <c r="AH14" s="77"/>
      <c r="AI14" s="102"/>
    </row>
    <row r="15" spans="1:1011 1025:2040 2054:3069 3083:4093 4098:5120 5122:6135 6149:7164 7178:8188 8193:9215 9217:10230 10244:11259 11273:12015" s="8" customFormat="1" x14ac:dyDescent="0.35">
      <c r="A15" s="79">
        <v>4</v>
      </c>
      <c r="B15" s="274">
        <v>3</v>
      </c>
      <c r="C15" s="438"/>
      <c r="D15" s="434">
        <f t="shared" si="3"/>
        <v>0</v>
      </c>
      <c r="E15" s="5">
        <f t="shared" si="4"/>
        <v>0</v>
      </c>
      <c r="F15" s="352">
        <f t="shared" si="5"/>
        <v>0</v>
      </c>
      <c r="G15" s="5"/>
      <c r="H15" s="234">
        <f t="shared" si="0"/>
        <v>-3</v>
      </c>
      <c r="I15" s="5" cm="1">
        <f t="array" ref="I15">+_xlfn.IFS(H15&gt;1,(H15-H16),H15&lt;=1,(H15))</f>
        <v>-3</v>
      </c>
      <c r="J15" s="105">
        <f t="shared" si="6"/>
        <v>0</v>
      </c>
      <c r="K15"/>
      <c r="L15" s="1"/>
      <c r="M15" s="1"/>
      <c r="N15"/>
      <c r="O15"/>
      <c r="P15"/>
      <c r="Q15" s="175">
        <f t="shared" si="1"/>
        <v>-3</v>
      </c>
      <c r="R15" s="5" cm="1">
        <f t="array" ref="R15">+_xlfn.IFS(Q15&gt;1,(Q15-Q16),Q15&lt;=1,(Q15))</f>
        <v>-3</v>
      </c>
      <c r="S15" s="105">
        <f t="shared" si="7"/>
        <v>0</v>
      </c>
      <c r="T15" s="374"/>
      <c r="U15" s="95"/>
      <c r="V15" s="111"/>
      <c r="W15" s="175">
        <f t="shared" si="8"/>
        <v>-3</v>
      </c>
      <c r="X15" s="5" cm="1">
        <f t="array" ref="X15">+_xlfn.IFS(W15&gt;1,(W15-W16),W15&lt;=1,(W15))</f>
        <v>-3</v>
      </c>
      <c r="Y15" s="105">
        <f t="shared" si="9"/>
        <v>0</v>
      </c>
      <c r="Z15" s="175"/>
      <c r="AA15" s="105"/>
      <c r="AB15" s="5"/>
      <c r="AC15" s="5"/>
      <c r="AD15" s="5"/>
      <c r="AE15" s="175">
        <f t="shared" si="2"/>
        <v>-3</v>
      </c>
      <c r="AF15" s="5" cm="1">
        <f t="array" ref="AF15">+_xlfn.IFS(AE15&gt;1,(AE15-AE16),AE15&lt;=1,(AE15))</f>
        <v>-3</v>
      </c>
      <c r="AG15" s="105">
        <f t="shared" si="10"/>
        <v>0</v>
      </c>
      <c r="AH15" s="77"/>
      <c r="AI15" s="95"/>
    </row>
    <row r="16" spans="1:1011 1025:2040 2054:3069 3083:4093 4098:5120 5122:6135 6149:7164 7178:8188 8193:9215 9217:10230 10244:11259 11273:12015" x14ac:dyDescent="0.35">
      <c r="A16" s="79">
        <v>5</v>
      </c>
      <c r="B16" s="275">
        <v>4</v>
      </c>
      <c r="C16" s="438"/>
      <c r="D16" s="434">
        <f t="shared" si="3"/>
        <v>0</v>
      </c>
      <c r="E16" s="5">
        <f t="shared" si="4"/>
        <v>0</v>
      </c>
      <c r="F16" s="352">
        <f t="shared" si="5"/>
        <v>0</v>
      </c>
      <c r="G16" s="5"/>
      <c r="H16" s="234">
        <f t="shared" si="0"/>
        <v>-4</v>
      </c>
      <c r="I16" s="5" cm="1">
        <f t="array" ref="I16">+_xlfn.IFS(H16&gt;1,(H16-H17),H16&lt;=1,(H16))</f>
        <v>-4</v>
      </c>
      <c r="J16" s="105">
        <f t="shared" si="6"/>
        <v>0</v>
      </c>
      <c r="L16" s="1"/>
      <c r="M16" s="1"/>
      <c r="Q16" s="175">
        <f t="shared" si="1"/>
        <v>-4</v>
      </c>
      <c r="R16" s="5" cm="1">
        <f t="array" ref="R16">+_xlfn.IFS(Q16&gt;1,(Q16-Q17),Q16&lt;=1,(Q16))</f>
        <v>-4</v>
      </c>
      <c r="S16" s="105">
        <f t="shared" si="7"/>
        <v>0</v>
      </c>
      <c r="W16" s="175">
        <f t="shared" si="8"/>
        <v>-4</v>
      </c>
      <c r="X16" s="5" cm="1">
        <f t="array" ref="X16">+_xlfn.IFS(W16&gt;1,(W16-W17),W16&lt;=1,(W16))</f>
        <v>-4</v>
      </c>
      <c r="Y16" s="105">
        <f t="shared" si="9"/>
        <v>0</v>
      </c>
      <c r="Z16" s="175"/>
      <c r="AA16" s="105"/>
      <c r="AB16" s="5"/>
      <c r="AC16" s="5"/>
      <c r="AD16" s="5"/>
      <c r="AE16" s="175">
        <f t="shared" si="2"/>
        <v>-4</v>
      </c>
      <c r="AF16" s="5" cm="1">
        <f t="array" ref="AF16">+_xlfn.IFS(AE16&gt;1,(AE16-AE17),AE16&lt;=1,(AE16))</f>
        <v>-4</v>
      </c>
      <c r="AG16" s="105">
        <f t="shared" si="10"/>
        <v>0</v>
      </c>
    </row>
    <row r="17" spans="1:35" x14ac:dyDescent="0.35">
      <c r="A17" s="79">
        <v>6</v>
      </c>
      <c r="B17" s="88">
        <v>5</v>
      </c>
      <c r="C17" s="438"/>
      <c r="D17" s="434">
        <f t="shared" si="3"/>
        <v>0</v>
      </c>
      <c r="E17" s="5">
        <f t="shared" si="4"/>
        <v>0</v>
      </c>
      <c r="F17" s="352">
        <f t="shared" si="5"/>
        <v>0</v>
      </c>
      <c r="G17" s="5"/>
      <c r="H17" s="234">
        <f t="shared" si="0"/>
        <v>-5</v>
      </c>
      <c r="I17" s="5" cm="1">
        <f t="array" ref="I17">+_xlfn.IFS(H17&gt;1,(H17-H18),H17&lt;=1,(H17))</f>
        <v>-5</v>
      </c>
      <c r="J17" s="105">
        <f t="shared" si="6"/>
        <v>0</v>
      </c>
      <c r="L17" s="1"/>
      <c r="M17" s="1"/>
      <c r="Q17" s="175">
        <f t="shared" si="1"/>
        <v>-5</v>
      </c>
      <c r="R17" s="5" cm="1">
        <f t="array" ref="R17">+_xlfn.IFS(Q17&gt;1,(Q17-Q18),Q17&lt;=1,(Q17))</f>
        <v>-5</v>
      </c>
      <c r="S17" s="105">
        <f t="shared" si="7"/>
        <v>0</v>
      </c>
      <c r="W17" s="175">
        <f t="shared" si="8"/>
        <v>-5</v>
      </c>
      <c r="X17" s="5" cm="1">
        <f t="array" ref="X17">+_xlfn.IFS(W17&gt;1,(W17-W18),W17&lt;=1,(W17))</f>
        <v>-5</v>
      </c>
      <c r="Y17" s="105">
        <f t="shared" si="9"/>
        <v>0</v>
      </c>
      <c r="Z17" s="175"/>
      <c r="AA17" s="105"/>
      <c r="AB17" s="5"/>
      <c r="AC17" s="5"/>
      <c r="AD17" s="5"/>
      <c r="AE17" s="175">
        <f t="shared" si="2"/>
        <v>-5</v>
      </c>
      <c r="AF17" s="5" cm="1">
        <f t="array" ref="AF17">+_xlfn.IFS(AE17&gt;1,(AE17-AE18),AE17&lt;=1,(AE17))</f>
        <v>-5</v>
      </c>
      <c r="AG17" s="105">
        <f t="shared" si="10"/>
        <v>0</v>
      </c>
    </row>
    <row r="18" spans="1:35" x14ac:dyDescent="0.35">
      <c r="A18" s="79">
        <v>7</v>
      </c>
      <c r="B18" s="88">
        <v>6</v>
      </c>
      <c r="C18" s="438"/>
      <c r="D18" s="434">
        <f t="shared" si="3"/>
        <v>0</v>
      </c>
      <c r="E18" s="5">
        <f t="shared" si="4"/>
        <v>0</v>
      </c>
      <c r="F18" s="352">
        <f t="shared" si="5"/>
        <v>0</v>
      </c>
      <c r="G18" s="5"/>
      <c r="H18" s="234">
        <f t="shared" si="0"/>
        <v>-6</v>
      </c>
      <c r="I18" s="5" cm="1">
        <f t="array" ref="I18">+_xlfn.IFS(H18&gt;1,(H18-H19),H18&lt;=1,(H18))</f>
        <v>-6</v>
      </c>
      <c r="J18" s="105">
        <f t="shared" si="6"/>
        <v>0</v>
      </c>
      <c r="L18" s="1"/>
      <c r="M18" s="1"/>
      <c r="Q18" s="175">
        <f t="shared" si="1"/>
        <v>-6</v>
      </c>
      <c r="R18" s="5" cm="1">
        <f t="array" ref="R18">+_xlfn.IFS(Q18&gt;1,(Q18-Q19),Q18&lt;=1,(Q18))</f>
        <v>-6</v>
      </c>
      <c r="S18" s="105">
        <f t="shared" si="7"/>
        <v>0</v>
      </c>
      <c r="W18" s="175">
        <f t="shared" si="8"/>
        <v>-6</v>
      </c>
      <c r="X18" s="5" cm="1">
        <f t="array" ref="X18">+_xlfn.IFS(W18&gt;1,(W18-W19),W18&lt;=1,(W18))</f>
        <v>-6</v>
      </c>
      <c r="Y18" s="105">
        <f t="shared" si="9"/>
        <v>0</v>
      </c>
      <c r="Z18" s="175"/>
      <c r="AA18" s="105"/>
      <c r="AB18" s="5"/>
      <c r="AC18" s="5"/>
      <c r="AD18" s="5"/>
      <c r="AE18" s="175">
        <f t="shared" si="2"/>
        <v>-6</v>
      </c>
      <c r="AF18" s="5" cm="1">
        <f t="array" ref="AF18">+_xlfn.IFS(AE18&gt;1,(AE18-AE19),AE18&lt;=1,(AE18))</f>
        <v>-6</v>
      </c>
      <c r="AG18" s="105">
        <f t="shared" si="10"/>
        <v>0</v>
      </c>
    </row>
    <row r="19" spans="1:35" ht="15.65" customHeight="1" x14ac:dyDescent="0.35">
      <c r="A19" s="79">
        <v>8</v>
      </c>
      <c r="B19" s="88">
        <v>7</v>
      </c>
      <c r="C19" s="438"/>
      <c r="D19" s="434">
        <f t="shared" si="3"/>
        <v>0</v>
      </c>
      <c r="E19" s="5">
        <f t="shared" si="4"/>
        <v>0</v>
      </c>
      <c r="F19" s="352">
        <f t="shared" si="5"/>
        <v>0</v>
      </c>
      <c r="G19" s="5"/>
      <c r="H19" s="234">
        <f t="shared" si="0"/>
        <v>-7</v>
      </c>
      <c r="I19" s="5" cm="1">
        <f t="array" ref="I19">+_xlfn.IFS(H19&gt;1,(H19-H20),H19&lt;=1,(H19))</f>
        <v>-7</v>
      </c>
      <c r="J19" s="105">
        <f t="shared" si="6"/>
        <v>0</v>
      </c>
      <c r="L19" s="1"/>
      <c r="M19" s="1"/>
      <c r="Q19" s="175">
        <f t="shared" si="1"/>
        <v>-7</v>
      </c>
      <c r="R19" s="5" cm="1">
        <f t="array" ref="R19">+_xlfn.IFS(Q19&gt;1,(Q19-Q20),Q19&lt;=1,(Q19))</f>
        <v>-7</v>
      </c>
      <c r="S19" s="105">
        <f t="shared" si="7"/>
        <v>0</v>
      </c>
      <c r="W19" s="175">
        <f t="shared" si="8"/>
        <v>-7</v>
      </c>
      <c r="X19" s="5" cm="1">
        <f t="array" ref="X19">+_xlfn.IFS(W19&gt;1,(W19-W20),W19&lt;=1,(W19))</f>
        <v>-7</v>
      </c>
      <c r="Y19" s="105">
        <f t="shared" si="9"/>
        <v>0</v>
      </c>
      <c r="Z19" s="175"/>
      <c r="AA19" s="105"/>
      <c r="AB19" s="5"/>
      <c r="AC19" s="5"/>
      <c r="AD19" s="5"/>
      <c r="AE19" s="175">
        <f t="shared" si="2"/>
        <v>-7</v>
      </c>
      <c r="AF19" s="5" cm="1">
        <f t="array" ref="AF19">+_xlfn.IFS(AE19&gt;1,(AE19-AE20),AE19&lt;=1,(AE19))</f>
        <v>-7</v>
      </c>
      <c r="AG19" s="105">
        <f t="shared" si="10"/>
        <v>0</v>
      </c>
    </row>
    <row r="20" spans="1:35" s="90" customFormat="1" ht="18.5" x14ac:dyDescent="0.45">
      <c r="A20" s="79">
        <v>9</v>
      </c>
      <c r="B20" s="88">
        <v>8</v>
      </c>
      <c r="C20" s="440"/>
      <c r="D20" s="434">
        <f t="shared" si="3"/>
        <v>0</v>
      </c>
      <c r="E20" s="5">
        <f t="shared" si="4"/>
        <v>0</v>
      </c>
      <c r="F20" s="352">
        <f t="shared" si="5"/>
        <v>0</v>
      </c>
      <c r="G20" s="5"/>
      <c r="H20" s="234">
        <f t="shared" si="0"/>
        <v>-8</v>
      </c>
      <c r="I20" s="5" cm="1">
        <f t="array" ref="I20">+_xlfn.IFS(H20&gt;1,(H20-H21),H20&lt;=1,(H20))</f>
        <v>-8</v>
      </c>
      <c r="J20" s="105">
        <f t="shared" si="6"/>
        <v>0</v>
      </c>
      <c r="K20"/>
      <c r="L20" s="1"/>
      <c r="M20" s="1"/>
      <c r="N20"/>
      <c r="O20"/>
      <c r="P20"/>
      <c r="Q20" s="175">
        <f t="shared" si="1"/>
        <v>-8</v>
      </c>
      <c r="R20" s="5" cm="1">
        <f t="array" ref="R20">+_xlfn.IFS(Q20&gt;1,(Q20-Q21),Q20&lt;=1,(Q20))</f>
        <v>-8</v>
      </c>
      <c r="S20" s="105">
        <f t="shared" si="7"/>
        <v>0</v>
      </c>
      <c r="T20" s="94"/>
      <c r="U20" s="81"/>
      <c r="V20" s="93"/>
      <c r="W20" s="175">
        <f t="shared" si="8"/>
        <v>-8</v>
      </c>
      <c r="X20" s="5" cm="1">
        <f t="array" ref="X20">+_xlfn.IFS(W20&gt;1,(W20-W21),W20&lt;=1,(W20))</f>
        <v>-8</v>
      </c>
      <c r="Y20" s="105">
        <f t="shared" si="9"/>
        <v>0</v>
      </c>
      <c r="Z20" s="175"/>
      <c r="AA20" s="105"/>
      <c r="AB20" s="5"/>
      <c r="AC20" s="5"/>
      <c r="AD20" s="5"/>
      <c r="AE20" s="175">
        <f t="shared" si="2"/>
        <v>-8</v>
      </c>
      <c r="AF20" s="5" cm="1">
        <f t="array" ref="AF20">+_xlfn.IFS(AE20&gt;1,(AE20-AE21),AE20&lt;=1,(AE20))</f>
        <v>-8</v>
      </c>
      <c r="AG20" s="105">
        <f t="shared" si="10"/>
        <v>0</v>
      </c>
    </row>
    <row r="21" spans="1:35" x14ac:dyDescent="0.35">
      <c r="A21" s="79">
        <v>10</v>
      </c>
      <c r="B21" s="274">
        <v>9</v>
      </c>
      <c r="C21" s="438"/>
      <c r="D21" s="434">
        <f t="shared" si="3"/>
        <v>0</v>
      </c>
      <c r="E21" s="5">
        <f t="shared" si="4"/>
        <v>0</v>
      </c>
      <c r="F21" s="352">
        <f t="shared" si="5"/>
        <v>0</v>
      </c>
      <c r="G21" s="5"/>
      <c r="H21" s="234">
        <f t="shared" si="0"/>
        <v>-9</v>
      </c>
      <c r="I21" s="5" cm="1">
        <f t="array" ref="I21">+_xlfn.IFS(H21&gt;1,(H21-H22),H21&lt;=1,(H21))</f>
        <v>-9</v>
      </c>
      <c r="J21" s="105">
        <f t="shared" si="6"/>
        <v>0</v>
      </c>
      <c r="L21" s="1"/>
      <c r="M21" s="1"/>
      <c r="Q21" s="175">
        <f t="shared" si="1"/>
        <v>-9</v>
      </c>
      <c r="R21" s="5" cm="1">
        <f t="array" ref="R21">+_xlfn.IFS(Q21&gt;1,(Q21-Q22),Q21&lt;=1,(Q21))</f>
        <v>-9</v>
      </c>
      <c r="S21" s="105">
        <f t="shared" si="7"/>
        <v>0</v>
      </c>
      <c r="W21" s="175">
        <f t="shared" si="8"/>
        <v>-9</v>
      </c>
      <c r="X21" s="5" cm="1">
        <f t="array" ref="X21">+_xlfn.IFS(W21&gt;1,(W21-W22),W21&lt;=1,(W21))</f>
        <v>-9</v>
      </c>
      <c r="Y21" s="105">
        <f t="shared" si="9"/>
        <v>0</v>
      </c>
      <c r="Z21" s="175"/>
      <c r="AA21" s="105"/>
      <c r="AB21" s="5"/>
      <c r="AC21" s="5"/>
      <c r="AD21" s="5"/>
      <c r="AE21" s="175">
        <f t="shared" si="2"/>
        <v>-9</v>
      </c>
      <c r="AF21" s="5" cm="1">
        <f t="array" ref="AF21">+_xlfn.IFS(AE21&gt;1,(AE21-AE22),AE21&lt;=1,(AE21))</f>
        <v>-9</v>
      </c>
      <c r="AG21" s="105">
        <f t="shared" si="10"/>
        <v>0</v>
      </c>
    </row>
    <row r="22" spans="1:35" s="8" customFormat="1" x14ac:dyDescent="0.35">
      <c r="A22" s="79">
        <v>11</v>
      </c>
      <c r="B22" s="275">
        <v>10</v>
      </c>
      <c r="C22" s="438"/>
      <c r="D22" s="434">
        <f t="shared" si="3"/>
        <v>0</v>
      </c>
      <c r="E22" s="5">
        <f t="shared" si="4"/>
        <v>0</v>
      </c>
      <c r="F22" s="352">
        <f t="shared" si="5"/>
        <v>0</v>
      </c>
      <c r="G22" s="5"/>
      <c r="H22" s="234">
        <f t="shared" si="0"/>
        <v>-10</v>
      </c>
      <c r="I22" s="5" cm="1">
        <f t="array" ref="I22">+_xlfn.IFS(H22&gt;1,(H22-H23),H22&lt;=1,(H22))</f>
        <v>-10</v>
      </c>
      <c r="J22" s="105">
        <f t="shared" si="6"/>
        <v>0</v>
      </c>
      <c r="K22"/>
      <c r="L22" s="1"/>
      <c r="M22" s="1"/>
      <c r="N22"/>
      <c r="O22"/>
      <c r="P22"/>
      <c r="Q22" s="175">
        <f t="shared" si="1"/>
        <v>-10</v>
      </c>
      <c r="R22" s="5" cm="1">
        <f t="array" ref="R22">+_xlfn.IFS(Q22&gt;1,(Q22-Q23),Q22&lt;=1,(Q22))</f>
        <v>-10</v>
      </c>
      <c r="S22" s="105">
        <f t="shared" si="7"/>
        <v>0</v>
      </c>
      <c r="T22" s="374"/>
      <c r="U22" s="95"/>
      <c r="V22" s="111"/>
      <c r="W22" s="175">
        <f t="shared" si="8"/>
        <v>-10</v>
      </c>
      <c r="X22" s="5" cm="1">
        <f t="array" ref="X22">+_xlfn.IFS(W22&gt;1,(W22-W23),W22&lt;=1,(W22))</f>
        <v>-10</v>
      </c>
      <c r="Y22" s="105">
        <f t="shared" si="9"/>
        <v>0</v>
      </c>
      <c r="Z22" s="175"/>
      <c r="AA22" s="105"/>
      <c r="AB22" s="5"/>
      <c r="AC22" s="5"/>
      <c r="AD22" s="5"/>
      <c r="AE22" s="175">
        <f t="shared" si="2"/>
        <v>-10</v>
      </c>
      <c r="AF22" s="5" cm="1">
        <f t="array" ref="AF22">+_xlfn.IFS(AE22&gt;1,(AE22-AE23),AE22&lt;=1,(AE22))</f>
        <v>-10</v>
      </c>
      <c r="AG22" s="105">
        <f t="shared" si="10"/>
        <v>0</v>
      </c>
      <c r="AH22" s="77"/>
      <c r="AI22" s="95"/>
    </row>
    <row r="23" spans="1:35" x14ac:dyDescent="0.35">
      <c r="A23" s="79">
        <v>12</v>
      </c>
      <c r="B23" s="88">
        <v>11</v>
      </c>
      <c r="C23" s="439"/>
      <c r="D23" s="434">
        <f t="shared" si="3"/>
        <v>0</v>
      </c>
      <c r="E23" s="5">
        <f t="shared" si="4"/>
        <v>0</v>
      </c>
      <c r="F23" s="352">
        <f t="shared" si="5"/>
        <v>0</v>
      </c>
      <c r="G23" s="5"/>
      <c r="H23" s="234">
        <f t="shared" si="0"/>
        <v>-11</v>
      </c>
      <c r="I23" s="5" cm="1">
        <f t="array" ref="I23">+_xlfn.IFS(H23&gt;1,(H23-H24),H23&lt;=1,(H23))</f>
        <v>-11</v>
      </c>
      <c r="J23" s="105">
        <f t="shared" si="6"/>
        <v>0</v>
      </c>
      <c r="L23" s="1"/>
      <c r="M23" s="1"/>
      <c r="Q23" s="175">
        <f t="shared" si="1"/>
        <v>-11</v>
      </c>
      <c r="R23" s="5" cm="1">
        <f t="array" ref="R23">+_xlfn.IFS(Q23&gt;1,(Q23-Q24),Q23&lt;=1,(Q23))</f>
        <v>-11</v>
      </c>
      <c r="S23" s="105">
        <f t="shared" si="7"/>
        <v>0</v>
      </c>
      <c r="U23" s="189"/>
      <c r="V23" s="422"/>
      <c r="W23" s="175">
        <f t="shared" si="8"/>
        <v>-11</v>
      </c>
      <c r="X23" s="5" cm="1">
        <f t="array" ref="X23">+_xlfn.IFS(W23&gt;1,(W23-W24),W23&lt;=1,(W23))</f>
        <v>-11</v>
      </c>
      <c r="Y23" s="105">
        <f t="shared" si="9"/>
        <v>0</v>
      </c>
      <c r="Z23" s="175"/>
      <c r="AA23" s="105"/>
      <c r="AB23" s="5"/>
      <c r="AC23" s="5"/>
      <c r="AD23" s="5"/>
      <c r="AE23" s="175">
        <f t="shared" si="2"/>
        <v>-11</v>
      </c>
      <c r="AF23" s="5" cm="1">
        <f t="array" ref="AF23">+_xlfn.IFS(AE23&gt;1,(AE23-AE24),AE23&lt;=1,(AE23))</f>
        <v>-11</v>
      </c>
      <c r="AG23" s="105">
        <f t="shared" si="10"/>
        <v>0</v>
      </c>
    </row>
    <row r="24" spans="1:35" s="8" customFormat="1" x14ac:dyDescent="0.35">
      <c r="A24" s="79">
        <v>13</v>
      </c>
      <c r="B24" s="88">
        <v>12</v>
      </c>
      <c r="C24" s="438"/>
      <c r="D24" s="434">
        <f t="shared" si="3"/>
        <v>0</v>
      </c>
      <c r="E24" s="5">
        <f t="shared" si="4"/>
        <v>0</v>
      </c>
      <c r="F24" s="352">
        <f t="shared" si="5"/>
        <v>0</v>
      </c>
      <c r="G24" s="5"/>
      <c r="H24" s="234">
        <f t="shared" si="0"/>
        <v>-12</v>
      </c>
      <c r="I24" s="5" cm="1">
        <f t="array" ref="I24">+_xlfn.IFS(H24&gt;1,(H24-H25),H24&lt;=1,(H24))</f>
        <v>-12</v>
      </c>
      <c r="J24" s="105">
        <f t="shared" si="6"/>
        <v>0</v>
      </c>
      <c r="K24"/>
      <c r="L24" s="1"/>
      <c r="M24" s="1"/>
      <c r="N24"/>
      <c r="O24"/>
      <c r="P24"/>
      <c r="Q24" s="175">
        <f t="shared" si="1"/>
        <v>-12</v>
      </c>
      <c r="R24" s="5" cm="1">
        <f t="array" ref="R24">+_xlfn.IFS(Q24&gt;1,(Q24-Q25),Q24&lt;=1,(Q24))</f>
        <v>-12</v>
      </c>
      <c r="S24" s="105">
        <f t="shared" si="7"/>
        <v>0</v>
      </c>
      <c r="T24" s="374"/>
      <c r="U24" s="372"/>
      <c r="V24" s="111"/>
      <c r="W24" s="175">
        <f t="shared" si="8"/>
        <v>-12</v>
      </c>
      <c r="X24" s="5" cm="1">
        <f t="array" ref="X24">+_xlfn.IFS(W24&gt;1,(W24-W25),W24&lt;=1,(W24))</f>
        <v>-12</v>
      </c>
      <c r="Y24" s="105">
        <f t="shared" si="9"/>
        <v>0</v>
      </c>
      <c r="Z24" s="175"/>
      <c r="AA24" s="105"/>
      <c r="AB24" s="5"/>
      <c r="AC24" s="5"/>
      <c r="AD24" s="5"/>
      <c r="AE24" s="175">
        <f t="shared" si="2"/>
        <v>-12</v>
      </c>
      <c r="AF24" s="5" cm="1">
        <f t="array" ref="AF24">+_xlfn.IFS(AE24&gt;1,(AE24-AE25),AE24&lt;=1,(AE24))</f>
        <v>-12</v>
      </c>
      <c r="AG24" s="105">
        <f t="shared" si="10"/>
        <v>0</v>
      </c>
      <c r="AH24" s="95"/>
      <c r="AI24" s="95"/>
    </row>
    <row r="25" spans="1:35" x14ac:dyDescent="0.35">
      <c r="A25" s="79">
        <v>14</v>
      </c>
      <c r="B25" s="88">
        <v>13</v>
      </c>
      <c r="C25" s="438"/>
      <c r="D25" s="434">
        <f t="shared" si="3"/>
        <v>0</v>
      </c>
      <c r="E25" s="5">
        <f t="shared" si="4"/>
        <v>0</v>
      </c>
      <c r="F25" s="352">
        <f t="shared" si="5"/>
        <v>0</v>
      </c>
      <c r="G25" s="5"/>
      <c r="H25" s="234">
        <f t="shared" si="0"/>
        <v>-13</v>
      </c>
      <c r="I25" s="5" cm="1">
        <f t="array" ref="I25">+_xlfn.IFS(H25&gt;1,(H25-H26),H25&lt;=1,(H25))</f>
        <v>-13</v>
      </c>
      <c r="J25" s="105">
        <f t="shared" si="6"/>
        <v>0</v>
      </c>
      <c r="L25" s="1"/>
      <c r="M25" s="1"/>
      <c r="Q25" s="175">
        <f t="shared" si="1"/>
        <v>-13</v>
      </c>
      <c r="R25" s="5" cm="1">
        <f t="array" ref="R25">+_xlfn.IFS(Q25&gt;1,(Q25-Q26),Q25&lt;=1,(Q25))</f>
        <v>-13</v>
      </c>
      <c r="S25" s="105">
        <f t="shared" si="7"/>
        <v>0</v>
      </c>
      <c r="W25" s="175">
        <f t="shared" si="8"/>
        <v>-13</v>
      </c>
      <c r="X25" s="5" cm="1">
        <f t="array" ref="X25">+_xlfn.IFS(W25&gt;1,(W25-W26),W25&lt;=1,(W25))</f>
        <v>-13</v>
      </c>
      <c r="Y25" s="105">
        <f t="shared" si="9"/>
        <v>0</v>
      </c>
      <c r="Z25" s="175"/>
      <c r="AA25" s="105"/>
      <c r="AB25" s="5"/>
      <c r="AC25" s="5"/>
      <c r="AD25" s="5"/>
      <c r="AE25" s="175">
        <f t="shared" si="2"/>
        <v>-13</v>
      </c>
      <c r="AF25" s="5" cm="1">
        <f t="array" ref="AF25">+_xlfn.IFS(AE25&gt;1,(AE25-AE26),AE25&lt;=1,(AE25))</f>
        <v>-13</v>
      </c>
      <c r="AG25" s="105">
        <f t="shared" si="10"/>
        <v>0</v>
      </c>
    </row>
    <row r="26" spans="1:35" x14ac:dyDescent="0.35">
      <c r="A26" s="79">
        <v>15</v>
      </c>
      <c r="B26" s="88">
        <v>14</v>
      </c>
      <c r="C26" s="438"/>
      <c r="D26" s="434">
        <f t="shared" si="3"/>
        <v>0</v>
      </c>
      <c r="E26" s="5">
        <f t="shared" si="4"/>
        <v>0</v>
      </c>
      <c r="F26" s="352">
        <f t="shared" si="5"/>
        <v>0</v>
      </c>
      <c r="G26" s="5"/>
      <c r="H26" s="234">
        <f t="shared" si="0"/>
        <v>-14</v>
      </c>
      <c r="I26" s="5" cm="1">
        <f t="array" ref="I26">+_xlfn.IFS(H26&gt;1,(H26-H27),H26&lt;=1,(H26))</f>
        <v>-14</v>
      </c>
      <c r="J26" s="105">
        <f t="shared" si="6"/>
        <v>0</v>
      </c>
      <c r="L26" s="1"/>
      <c r="M26" s="1"/>
      <c r="Q26" s="175">
        <f t="shared" si="1"/>
        <v>-14</v>
      </c>
      <c r="R26" s="5" cm="1">
        <f t="array" ref="R26">+_xlfn.IFS(Q26&gt;1,(Q26-Q27),Q26&lt;=1,(Q26))</f>
        <v>-14</v>
      </c>
      <c r="S26" s="105">
        <f t="shared" si="7"/>
        <v>0</v>
      </c>
      <c r="W26" s="175">
        <f t="shared" si="8"/>
        <v>-14</v>
      </c>
      <c r="X26" s="5" cm="1">
        <f t="array" ref="X26">+_xlfn.IFS(W26&gt;1,(W26-W27),W26&lt;=1,(W26))</f>
        <v>-14</v>
      </c>
      <c r="Y26" s="105">
        <f t="shared" si="9"/>
        <v>0</v>
      </c>
      <c r="Z26" s="175"/>
      <c r="AA26" s="105"/>
      <c r="AB26" s="5"/>
      <c r="AC26" s="5"/>
      <c r="AD26" s="5"/>
      <c r="AE26" s="175">
        <f t="shared" si="2"/>
        <v>-14</v>
      </c>
      <c r="AF26" s="5" cm="1">
        <f t="array" ref="AF26">+_xlfn.IFS(AE26&gt;1,(AE26-AE27),AE26&lt;=1,(AE26))</f>
        <v>-14</v>
      </c>
      <c r="AG26" s="105">
        <f t="shared" si="10"/>
        <v>0</v>
      </c>
    </row>
    <row r="27" spans="1:35" s="79" customFormat="1" ht="18.5" x14ac:dyDescent="0.45">
      <c r="A27" s="79">
        <v>16</v>
      </c>
      <c r="B27" s="274">
        <v>15</v>
      </c>
      <c r="C27" s="441"/>
      <c r="D27" s="434">
        <f t="shared" si="3"/>
        <v>0</v>
      </c>
      <c r="E27" s="5">
        <f t="shared" si="4"/>
        <v>0</v>
      </c>
      <c r="F27" s="352">
        <f t="shared" si="5"/>
        <v>0</v>
      </c>
      <c r="G27" s="5"/>
      <c r="H27" s="234">
        <f t="shared" si="0"/>
        <v>-15</v>
      </c>
      <c r="I27" s="5" cm="1">
        <f t="array" ref="I27">+_xlfn.IFS(H27&gt;1,(H27-H28),H27&lt;=1,(H27))</f>
        <v>-15</v>
      </c>
      <c r="J27" s="105">
        <f t="shared" si="6"/>
        <v>0</v>
      </c>
      <c r="K27"/>
      <c r="L27" s="1"/>
      <c r="M27" s="1"/>
      <c r="N27"/>
      <c r="O27"/>
      <c r="P27"/>
      <c r="Q27" s="175">
        <f t="shared" si="1"/>
        <v>-15</v>
      </c>
      <c r="R27" s="5" cm="1">
        <f t="array" ref="R27">+_xlfn.IFS(Q27&gt;1,(Q27-Q28),Q27&lt;=1,(Q27))</f>
        <v>-15</v>
      </c>
      <c r="S27" s="105">
        <f t="shared" si="7"/>
        <v>0</v>
      </c>
      <c r="T27" s="89"/>
      <c r="U27" s="87"/>
      <c r="V27" s="88"/>
      <c r="W27" s="175">
        <f t="shared" si="8"/>
        <v>-15</v>
      </c>
      <c r="X27" s="5" cm="1">
        <f t="array" ref="X27">+_xlfn.IFS(W27&gt;1,(W27-W28),W27&lt;=1,(W27))</f>
        <v>-15</v>
      </c>
      <c r="Y27" s="105">
        <f t="shared" si="9"/>
        <v>0</v>
      </c>
      <c r="Z27" s="175"/>
      <c r="AA27" s="105"/>
      <c r="AB27" s="5"/>
      <c r="AC27" s="5"/>
      <c r="AD27" s="5"/>
      <c r="AE27" s="175">
        <f t="shared" si="2"/>
        <v>-15</v>
      </c>
      <c r="AF27" s="5" cm="1">
        <f t="array" ref="AF27">+_xlfn.IFS(AE27&gt;1,(AE27-AE28),AE27&lt;=1,(AE27))</f>
        <v>-15</v>
      </c>
      <c r="AG27" s="105">
        <f t="shared" si="10"/>
        <v>0</v>
      </c>
    </row>
    <row r="28" spans="1:35" x14ac:dyDescent="0.35">
      <c r="A28" s="79">
        <v>17</v>
      </c>
      <c r="B28" s="275">
        <v>16</v>
      </c>
      <c r="C28" s="438"/>
      <c r="D28" s="434">
        <f t="shared" si="3"/>
        <v>0</v>
      </c>
      <c r="E28" s="5">
        <f t="shared" si="4"/>
        <v>0</v>
      </c>
      <c r="F28" s="352">
        <f t="shared" si="5"/>
        <v>0</v>
      </c>
      <c r="G28" s="5"/>
      <c r="H28" s="234">
        <f t="shared" si="0"/>
        <v>-16</v>
      </c>
      <c r="I28" s="5" cm="1">
        <f t="array" ref="I28">+_xlfn.IFS(H28&gt;1,(H28-H29),H28&lt;=1,(H28))</f>
        <v>-16</v>
      </c>
      <c r="J28" s="105">
        <f t="shared" si="6"/>
        <v>0</v>
      </c>
      <c r="L28" s="1"/>
      <c r="M28" s="1"/>
      <c r="Q28" s="175">
        <f t="shared" si="1"/>
        <v>-16</v>
      </c>
      <c r="R28" s="5" cm="1">
        <f t="array" ref="R28">+_xlfn.IFS(Q28&gt;1,(Q28-Q29),Q28&lt;=1,(Q28))</f>
        <v>-16</v>
      </c>
      <c r="S28" s="105">
        <f t="shared" si="7"/>
        <v>0</v>
      </c>
      <c r="W28" s="175">
        <f t="shared" si="8"/>
        <v>-16</v>
      </c>
      <c r="X28" s="5" cm="1">
        <f t="array" ref="X28">+_xlfn.IFS(W28&gt;1,(W28-W29),W28&lt;=1,(W28))</f>
        <v>-16</v>
      </c>
      <c r="Y28" s="105">
        <f t="shared" si="9"/>
        <v>0</v>
      </c>
      <c r="Z28" s="175"/>
      <c r="AA28" s="105"/>
      <c r="AB28" s="5"/>
      <c r="AC28" s="5"/>
      <c r="AD28" s="5"/>
      <c r="AE28" s="175">
        <f t="shared" si="2"/>
        <v>-16</v>
      </c>
      <c r="AF28" s="5" cm="1">
        <f t="array" ref="AF28">+_xlfn.IFS(AE28&gt;1,(AE28-AE29),AE28&lt;=1,(AE28))</f>
        <v>-16</v>
      </c>
      <c r="AG28" s="105">
        <f t="shared" si="10"/>
        <v>0</v>
      </c>
    </row>
    <row r="29" spans="1:35" x14ac:dyDescent="0.35">
      <c r="A29" s="79">
        <v>18</v>
      </c>
      <c r="B29" s="88">
        <v>17</v>
      </c>
      <c r="C29" s="442"/>
      <c r="D29" s="434">
        <f t="shared" si="3"/>
        <v>0</v>
      </c>
      <c r="E29" s="5">
        <f t="shared" si="4"/>
        <v>0</v>
      </c>
      <c r="F29" s="352">
        <f t="shared" si="5"/>
        <v>0</v>
      </c>
      <c r="G29" s="5"/>
      <c r="H29" s="234">
        <f t="shared" si="0"/>
        <v>-17</v>
      </c>
      <c r="I29" s="5" cm="1">
        <f t="array" ref="I29">+_xlfn.IFS(H29&gt;1,(H29-H30),H29&lt;=1,(H29))</f>
        <v>-17</v>
      </c>
      <c r="J29" s="105">
        <f t="shared" si="6"/>
        <v>0</v>
      </c>
      <c r="L29" s="1"/>
      <c r="M29" s="1"/>
      <c r="Q29" s="175">
        <f t="shared" si="1"/>
        <v>-17</v>
      </c>
      <c r="R29" s="5" cm="1">
        <f t="array" ref="R29">+_xlfn.IFS(Q29&gt;1,(Q29-Q30),Q29&lt;=1,(Q29))</f>
        <v>-17</v>
      </c>
      <c r="S29" s="105">
        <f t="shared" si="7"/>
        <v>0</v>
      </c>
      <c r="V29" s="423"/>
      <c r="W29" s="175">
        <f t="shared" si="8"/>
        <v>-17</v>
      </c>
      <c r="X29" s="5" cm="1">
        <f t="array" ref="X29">+_xlfn.IFS(W29&gt;1,(W29-W30),W29&lt;=1,(W29))</f>
        <v>-17</v>
      </c>
      <c r="Y29" s="105">
        <f t="shared" si="9"/>
        <v>0</v>
      </c>
      <c r="Z29" s="175"/>
      <c r="AA29" s="105"/>
      <c r="AB29" s="5"/>
      <c r="AC29" s="5"/>
      <c r="AD29" s="5"/>
      <c r="AE29" s="175">
        <f t="shared" si="2"/>
        <v>-17</v>
      </c>
      <c r="AF29" s="5" cm="1">
        <f t="array" ref="AF29">+_xlfn.IFS(AE29&gt;1,(AE29-AE30),AE29&lt;=1,(AE29))</f>
        <v>-17</v>
      </c>
      <c r="AG29" s="105">
        <f t="shared" si="10"/>
        <v>0</v>
      </c>
      <c r="AH29" s="418"/>
    </row>
    <row r="30" spans="1:35" x14ac:dyDescent="0.35">
      <c r="A30" s="79">
        <v>19</v>
      </c>
      <c r="B30" s="88">
        <v>18</v>
      </c>
      <c r="C30" s="438"/>
      <c r="D30" s="434">
        <f t="shared" si="3"/>
        <v>0</v>
      </c>
      <c r="E30" s="5">
        <f t="shared" si="4"/>
        <v>0</v>
      </c>
      <c r="F30" s="352">
        <f t="shared" si="5"/>
        <v>0</v>
      </c>
      <c r="G30" s="5"/>
      <c r="H30" s="234">
        <f t="shared" si="0"/>
        <v>-18</v>
      </c>
      <c r="I30" s="5" cm="1">
        <f t="array" ref="I30">+_xlfn.IFS(H30&gt;1,(H30-H31),H30&lt;=1,(H30))</f>
        <v>-18</v>
      </c>
      <c r="J30" s="105">
        <f t="shared" si="6"/>
        <v>0</v>
      </c>
      <c r="L30" s="1"/>
      <c r="M30" s="1"/>
      <c r="Q30" s="175">
        <f t="shared" si="1"/>
        <v>-18</v>
      </c>
      <c r="R30" s="5" cm="1">
        <f t="array" ref="R30">+_xlfn.IFS(Q30&gt;1,(Q30-Q31),Q30&lt;=1,(Q30))</f>
        <v>-18</v>
      </c>
      <c r="S30" s="105">
        <f t="shared" si="7"/>
        <v>0</v>
      </c>
      <c r="W30" s="175">
        <f t="shared" si="8"/>
        <v>-18</v>
      </c>
      <c r="X30" s="5" cm="1">
        <f t="array" ref="X30">+_xlfn.IFS(W30&gt;1,(W30-W31),W30&lt;=1,(W30))</f>
        <v>-18</v>
      </c>
      <c r="Y30" s="105">
        <f t="shared" si="9"/>
        <v>0</v>
      </c>
      <c r="Z30" s="175"/>
      <c r="AA30" s="105"/>
      <c r="AB30" s="5"/>
      <c r="AC30" s="5"/>
      <c r="AD30" s="5"/>
      <c r="AE30" s="175">
        <f t="shared" si="2"/>
        <v>-18</v>
      </c>
      <c r="AF30" s="5" cm="1">
        <f t="array" ref="AF30">+_xlfn.IFS(AE30&gt;1,(AE30-AE31),AE30&lt;=1,(AE30))</f>
        <v>-18</v>
      </c>
      <c r="AG30" s="105">
        <f t="shared" si="10"/>
        <v>0</v>
      </c>
    </row>
    <row r="31" spans="1:35" s="77" customFormat="1" ht="18.5" x14ac:dyDescent="0.45">
      <c r="A31" s="79">
        <v>20</v>
      </c>
      <c r="B31" s="88">
        <v>19</v>
      </c>
      <c r="C31" s="438"/>
      <c r="D31" s="434">
        <f t="shared" si="3"/>
        <v>0</v>
      </c>
      <c r="E31" s="5">
        <f t="shared" si="4"/>
        <v>0</v>
      </c>
      <c r="F31" s="352">
        <f t="shared" si="5"/>
        <v>0</v>
      </c>
      <c r="G31" s="5"/>
      <c r="H31" s="234">
        <f t="shared" si="0"/>
        <v>-19</v>
      </c>
      <c r="I31" s="5" cm="1">
        <f t="array" ref="I31">+_xlfn.IFS(H31&gt;1,(H31-H32),H31&lt;=1,(H31))</f>
        <v>-19</v>
      </c>
      <c r="J31" s="105">
        <f t="shared" si="6"/>
        <v>0</v>
      </c>
      <c r="K31"/>
      <c r="L31" s="1"/>
      <c r="M31" s="1"/>
      <c r="N31"/>
      <c r="O31"/>
      <c r="P31"/>
      <c r="Q31" s="175">
        <f t="shared" si="1"/>
        <v>-19</v>
      </c>
      <c r="R31" s="5" cm="1">
        <f t="array" ref="R31">+_xlfn.IFS(Q31&gt;1,(Q31-Q32),Q31&lt;=1,(Q31))</f>
        <v>-19</v>
      </c>
      <c r="S31" s="105">
        <f t="shared" si="7"/>
        <v>0</v>
      </c>
      <c r="T31" s="86"/>
      <c r="U31" s="87"/>
      <c r="V31" s="85"/>
      <c r="W31" s="175">
        <f t="shared" si="8"/>
        <v>-19</v>
      </c>
      <c r="X31" s="5" cm="1">
        <f t="array" ref="X31">+_xlfn.IFS(W31&gt;1,(W31-W32),W31&lt;=1,(W31))</f>
        <v>-19</v>
      </c>
      <c r="Y31" s="105">
        <f t="shared" si="9"/>
        <v>0</v>
      </c>
      <c r="Z31" s="175"/>
      <c r="AA31" s="105"/>
      <c r="AB31" s="5"/>
      <c r="AC31" s="5"/>
      <c r="AD31" s="5"/>
      <c r="AE31" s="175">
        <f t="shared" si="2"/>
        <v>-19</v>
      </c>
      <c r="AF31" s="5" cm="1">
        <f t="array" ref="AF31">+_xlfn.IFS(AE31&gt;1,(AE31-AE32),AE31&lt;=1,(AE31))</f>
        <v>-19</v>
      </c>
      <c r="AG31" s="105">
        <f t="shared" si="10"/>
        <v>0</v>
      </c>
    </row>
    <row r="32" spans="1:35" s="77" customFormat="1" x14ac:dyDescent="0.35">
      <c r="A32" s="79">
        <v>21</v>
      </c>
      <c r="B32" s="88">
        <v>20</v>
      </c>
      <c r="C32" s="438"/>
      <c r="D32" s="434">
        <f t="shared" si="3"/>
        <v>0</v>
      </c>
      <c r="E32" s="5">
        <f t="shared" si="4"/>
        <v>0</v>
      </c>
      <c r="F32" s="352">
        <f t="shared" si="5"/>
        <v>0</v>
      </c>
      <c r="G32" s="5"/>
      <c r="H32" s="234">
        <f t="shared" si="0"/>
        <v>-20</v>
      </c>
      <c r="I32" s="5" cm="1">
        <f t="array" ref="I32">+_xlfn.IFS(H32&gt;1,(H32-H33),H32&lt;=1,(H32))</f>
        <v>-20</v>
      </c>
      <c r="J32" s="105">
        <f t="shared" si="6"/>
        <v>0</v>
      </c>
      <c r="K32"/>
      <c r="L32" s="1"/>
      <c r="M32" s="1"/>
      <c r="N32"/>
      <c r="O32"/>
      <c r="P32"/>
      <c r="Q32" s="175">
        <f t="shared" si="1"/>
        <v>-20</v>
      </c>
      <c r="R32" s="5" cm="1">
        <f t="array" ref="R32">+_xlfn.IFS(Q32&gt;1,(Q32-Q33),Q32&lt;=1,(Q32))</f>
        <v>-20</v>
      </c>
      <c r="S32" s="105">
        <f t="shared" si="7"/>
        <v>0</v>
      </c>
      <c r="T32" s="86"/>
      <c r="U32" s="84"/>
      <c r="V32" s="85"/>
      <c r="W32" s="175">
        <f t="shared" si="8"/>
        <v>-20</v>
      </c>
      <c r="X32" s="5" cm="1">
        <f t="array" ref="X32">+_xlfn.IFS(W32&gt;1,(W32-W33),W32&lt;=1,(W32))</f>
        <v>-20</v>
      </c>
      <c r="Y32" s="105">
        <f t="shared" si="9"/>
        <v>0</v>
      </c>
      <c r="Z32" s="175"/>
      <c r="AA32" s="105"/>
      <c r="AB32" s="5"/>
      <c r="AC32" s="5"/>
      <c r="AD32" s="5"/>
      <c r="AE32" s="175">
        <f t="shared" si="2"/>
        <v>-20</v>
      </c>
      <c r="AF32" s="5" cm="1">
        <f t="array" ref="AF32">+_xlfn.IFS(AE32&gt;1,(AE32-AE33),AE32&lt;=1,(AE32))</f>
        <v>-20</v>
      </c>
      <c r="AG32" s="105">
        <f t="shared" si="10"/>
        <v>0</v>
      </c>
    </row>
    <row r="33" spans="1:35" ht="18.5" x14ac:dyDescent="0.45">
      <c r="A33" s="79">
        <v>22</v>
      </c>
      <c r="B33" s="274">
        <v>21</v>
      </c>
      <c r="C33" s="443"/>
      <c r="D33" s="434">
        <f t="shared" si="3"/>
        <v>0</v>
      </c>
      <c r="E33" s="5">
        <f t="shared" si="4"/>
        <v>0</v>
      </c>
      <c r="F33" s="352">
        <f t="shared" si="5"/>
        <v>0</v>
      </c>
      <c r="G33" s="5"/>
      <c r="H33" s="234">
        <f t="shared" si="0"/>
        <v>-21</v>
      </c>
      <c r="I33" s="5" cm="1">
        <f t="array" ref="I33">+_xlfn.IFS(H33&gt;1,(H33-H34),H33&lt;=1,(H33))</f>
        <v>-21</v>
      </c>
      <c r="J33" s="105">
        <f t="shared" si="6"/>
        <v>0</v>
      </c>
      <c r="L33" s="1"/>
      <c r="M33" s="1"/>
      <c r="Q33" s="175">
        <f t="shared" si="1"/>
        <v>-21</v>
      </c>
      <c r="R33" s="5" cm="1">
        <f t="array" ref="R33">+_xlfn.IFS(Q33&gt;1,(Q33-Q34),Q33&lt;=1,(Q33))</f>
        <v>-21</v>
      </c>
      <c r="S33" s="105">
        <f t="shared" si="7"/>
        <v>0</v>
      </c>
      <c r="V33" s="424"/>
      <c r="W33" s="175">
        <f t="shared" si="8"/>
        <v>-21</v>
      </c>
      <c r="X33" s="5" cm="1">
        <f t="array" ref="X33">+_xlfn.IFS(W33&gt;1,(W33-W34),W33&lt;=1,(W33))</f>
        <v>-21</v>
      </c>
      <c r="Y33" s="105">
        <f t="shared" si="9"/>
        <v>0</v>
      </c>
      <c r="Z33" s="175"/>
      <c r="AA33" s="105"/>
      <c r="AB33" s="5"/>
      <c r="AC33" s="5"/>
      <c r="AD33" s="5"/>
      <c r="AE33" s="175">
        <f t="shared" si="2"/>
        <v>-21</v>
      </c>
      <c r="AF33" s="5" cm="1">
        <f t="array" ref="AF33">+_xlfn.IFS(AE33&gt;1,(AE33-AE34),AE33&lt;=1,(AE33))</f>
        <v>-21</v>
      </c>
      <c r="AG33" s="105">
        <f t="shared" si="10"/>
        <v>0</v>
      </c>
    </row>
    <row r="34" spans="1:35" ht="16" x14ac:dyDescent="0.4">
      <c r="A34" s="79">
        <v>23</v>
      </c>
      <c r="B34" s="275">
        <v>22</v>
      </c>
      <c r="C34" s="444"/>
      <c r="D34" s="434">
        <f t="shared" si="3"/>
        <v>0</v>
      </c>
      <c r="E34" s="5">
        <f t="shared" si="4"/>
        <v>0</v>
      </c>
      <c r="F34" s="352">
        <f t="shared" si="5"/>
        <v>0</v>
      </c>
      <c r="G34" s="5"/>
      <c r="H34" s="234">
        <f t="shared" si="0"/>
        <v>-22</v>
      </c>
      <c r="I34" s="5" cm="1">
        <f t="array" ref="I34">+_xlfn.IFS(H34&gt;1,(H34-H35),H34&lt;=1,(H34))</f>
        <v>-22</v>
      </c>
      <c r="J34" s="105">
        <f t="shared" si="6"/>
        <v>0</v>
      </c>
      <c r="L34" s="1"/>
      <c r="M34" s="1"/>
      <c r="Q34" s="175">
        <f t="shared" si="1"/>
        <v>-22</v>
      </c>
      <c r="R34" s="5" cm="1">
        <f t="array" ref="R34">+_xlfn.IFS(Q34&gt;1,(Q34-Q35),Q34&lt;=1,(Q34))</f>
        <v>-22</v>
      </c>
      <c r="S34" s="105">
        <f t="shared" si="7"/>
        <v>0</v>
      </c>
      <c r="V34" s="425"/>
      <c r="W34" s="175">
        <f t="shared" si="8"/>
        <v>-22</v>
      </c>
      <c r="X34" s="5" cm="1">
        <f t="array" ref="X34">+_xlfn.IFS(W34&gt;1,(W34-W35),W34&lt;=1,(W34))</f>
        <v>-22</v>
      </c>
      <c r="Y34" s="105">
        <f t="shared" si="9"/>
        <v>0</v>
      </c>
      <c r="Z34" s="175"/>
      <c r="AA34" s="105"/>
      <c r="AB34" s="5"/>
      <c r="AC34" s="5"/>
      <c r="AD34" s="5"/>
      <c r="AE34" s="175">
        <f t="shared" si="2"/>
        <v>-22</v>
      </c>
      <c r="AF34" s="5" cm="1">
        <f t="array" ref="AF34">+_xlfn.IFS(AE34&gt;1,(AE34-AE35),AE34&lt;=1,(AE34))</f>
        <v>-22</v>
      </c>
      <c r="AG34" s="105">
        <f t="shared" si="10"/>
        <v>0</v>
      </c>
    </row>
    <row r="35" spans="1:35" ht="16" x14ac:dyDescent="0.4">
      <c r="A35" s="79">
        <v>24</v>
      </c>
      <c r="B35" s="88">
        <v>23</v>
      </c>
      <c r="C35" s="444"/>
      <c r="D35" s="434">
        <f t="shared" si="3"/>
        <v>0</v>
      </c>
      <c r="E35" s="5">
        <f t="shared" si="4"/>
        <v>0</v>
      </c>
      <c r="F35" s="352">
        <f t="shared" si="5"/>
        <v>0</v>
      </c>
      <c r="G35" s="5"/>
      <c r="H35" s="234">
        <f t="shared" si="0"/>
        <v>-23</v>
      </c>
      <c r="I35" s="5" cm="1">
        <f t="array" ref="I35">+_xlfn.IFS(H35&gt;1,(H35-H36),H35&lt;=1,(H35))</f>
        <v>-23</v>
      </c>
      <c r="J35" s="105">
        <f t="shared" si="6"/>
        <v>0</v>
      </c>
      <c r="L35" s="1"/>
      <c r="M35" s="1"/>
      <c r="Q35" s="175">
        <f t="shared" si="1"/>
        <v>-23</v>
      </c>
      <c r="R35" s="5" cm="1">
        <f t="array" ref="R35">+_xlfn.IFS(Q35&gt;1,(Q35-Q36),Q35&lt;=1,(Q35))</f>
        <v>-23</v>
      </c>
      <c r="S35" s="105">
        <f t="shared" si="7"/>
        <v>0</v>
      </c>
      <c r="V35" s="425"/>
      <c r="W35" s="175">
        <f t="shared" si="8"/>
        <v>-23</v>
      </c>
      <c r="X35" s="5" cm="1">
        <f t="array" ref="X35">+_xlfn.IFS(W35&gt;1,(W35-W36),W35&lt;=1,(W35))</f>
        <v>-23</v>
      </c>
      <c r="Y35" s="105">
        <f t="shared" si="9"/>
        <v>0</v>
      </c>
      <c r="Z35" s="175"/>
      <c r="AA35" s="105"/>
      <c r="AB35" s="5"/>
      <c r="AC35" s="5"/>
      <c r="AD35" s="5"/>
      <c r="AE35" s="175">
        <f t="shared" si="2"/>
        <v>-23</v>
      </c>
      <c r="AF35" s="5" cm="1">
        <f t="array" ref="AF35">+_xlfn.IFS(AE35&gt;1,(AE35-AE36),AE35&lt;=1,(AE35))</f>
        <v>-23</v>
      </c>
      <c r="AG35" s="105">
        <f t="shared" si="10"/>
        <v>0</v>
      </c>
    </row>
    <row r="36" spans="1:35" ht="16" x14ac:dyDescent="0.4">
      <c r="A36" s="79">
        <v>25</v>
      </c>
      <c r="B36" s="88">
        <v>24</v>
      </c>
      <c r="C36" s="444"/>
      <c r="D36" s="434">
        <f t="shared" si="3"/>
        <v>0</v>
      </c>
      <c r="E36" s="5">
        <f t="shared" si="4"/>
        <v>0</v>
      </c>
      <c r="F36" s="352">
        <f t="shared" si="5"/>
        <v>0</v>
      </c>
      <c r="G36" s="5"/>
      <c r="H36" s="234">
        <f t="shared" si="0"/>
        <v>-24</v>
      </c>
      <c r="I36" s="5" cm="1">
        <f t="array" ref="I36">+_xlfn.IFS(H36&gt;1,(H36-H37),H36&lt;=1,(H36))</f>
        <v>-24</v>
      </c>
      <c r="J36" s="105">
        <f t="shared" si="6"/>
        <v>0</v>
      </c>
      <c r="L36" s="1"/>
      <c r="M36" s="1"/>
      <c r="Q36" s="175">
        <f t="shared" si="1"/>
        <v>-24</v>
      </c>
      <c r="R36" s="5" cm="1">
        <f t="array" ref="R36">+_xlfn.IFS(Q36&gt;1,(Q36-Q37),Q36&lt;=1,(Q36))</f>
        <v>-24</v>
      </c>
      <c r="S36" s="105">
        <f t="shared" si="7"/>
        <v>0</v>
      </c>
      <c r="V36" s="425"/>
      <c r="W36" s="175">
        <f t="shared" si="8"/>
        <v>-24</v>
      </c>
      <c r="X36" s="5" cm="1">
        <f t="array" ref="X36">+_xlfn.IFS(W36&gt;1,(W36-W37),W36&lt;=1,(W36))</f>
        <v>-24</v>
      </c>
      <c r="Y36" s="105">
        <f t="shared" si="9"/>
        <v>0</v>
      </c>
      <c r="Z36" s="175"/>
      <c r="AA36" s="105"/>
      <c r="AB36" s="5"/>
      <c r="AC36" s="5"/>
      <c r="AD36" s="5"/>
      <c r="AE36" s="175">
        <f t="shared" si="2"/>
        <v>-24</v>
      </c>
      <c r="AF36" s="5" cm="1">
        <f t="array" ref="AF36">+_xlfn.IFS(AE36&gt;1,(AE36-AE37),AE36&lt;=1,(AE36))</f>
        <v>-24</v>
      </c>
      <c r="AG36" s="105">
        <f t="shared" si="10"/>
        <v>0</v>
      </c>
    </row>
    <row r="37" spans="1:35" s="116" customFormat="1" x14ac:dyDescent="0.35">
      <c r="A37" s="79">
        <v>26</v>
      </c>
      <c r="B37" s="88">
        <v>25</v>
      </c>
      <c r="C37" s="445"/>
      <c r="D37" s="434">
        <f t="shared" si="3"/>
        <v>0</v>
      </c>
      <c r="E37" s="5">
        <f t="shared" si="4"/>
        <v>0</v>
      </c>
      <c r="F37" s="352">
        <f t="shared" si="5"/>
        <v>0</v>
      </c>
      <c r="G37" s="5"/>
      <c r="H37" s="234">
        <f t="shared" si="0"/>
        <v>-25</v>
      </c>
      <c r="I37" s="5" cm="1">
        <f t="array" ref="I37">+_xlfn.IFS(H37&gt;1,(H37-H38),H37&lt;=1,(H37))</f>
        <v>-25</v>
      </c>
      <c r="J37" s="105">
        <f t="shared" si="6"/>
        <v>0</v>
      </c>
      <c r="K37"/>
      <c r="L37" s="1"/>
      <c r="M37" s="1"/>
      <c r="N37"/>
      <c r="O37"/>
      <c r="P37"/>
      <c r="Q37" s="175">
        <f t="shared" si="1"/>
        <v>-25</v>
      </c>
      <c r="R37" s="5" cm="1">
        <f t="array" ref="R37">+_xlfn.IFS(Q37&gt;1,(Q37-Q38),Q37&lt;=1,(Q37))</f>
        <v>-25</v>
      </c>
      <c r="S37" s="105">
        <f t="shared" si="7"/>
        <v>0</v>
      </c>
      <c r="T37" s="86"/>
      <c r="U37" s="77"/>
      <c r="V37" s="426"/>
      <c r="W37" s="175">
        <f t="shared" si="8"/>
        <v>-25</v>
      </c>
      <c r="X37" s="5" cm="1">
        <f t="array" ref="X37">+_xlfn.IFS(W37&gt;1,(W37-W38),W37&lt;=1,(W37))</f>
        <v>-25</v>
      </c>
      <c r="Y37" s="105">
        <f t="shared" si="9"/>
        <v>0</v>
      </c>
      <c r="Z37" s="175"/>
      <c r="AA37" s="105"/>
      <c r="AB37" s="5"/>
      <c r="AC37" s="5"/>
      <c r="AD37" s="5"/>
      <c r="AE37" s="175">
        <f t="shared" si="2"/>
        <v>-25</v>
      </c>
      <c r="AF37" s="5" cm="1">
        <f t="array" ref="AF37">+_xlfn.IFS(AE37&gt;1,(AE37-AE38),AE37&lt;=1,(AE37))</f>
        <v>-25</v>
      </c>
      <c r="AG37" s="105">
        <f t="shared" si="10"/>
        <v>0</v>
      </c>
      <c r="AH37" s="162"/>
    </row>
    <row r="38" spans="1:35" s="116" customFormat="1" x14ac:dyDescent="0.35">
      <c r="A38" s="79">
        <v>27</v>
      </c>
      <c r="B38" s="88">
        <v>26</v>
      </c>
      <c r="C38" s="446"/>
      <c r="D38" s="434">
        <f t="shared" si="3"/>
        <v>0</v>
      </c>
      <c r="E38" s="5">
        <f t="shared" si="4"/>
        <v>0</v>
      </c>
      <c r="F38" s="352">
        <f t="shared" si="5"/>
        <v>0</v>
      </c>
      <c r="G38" s="5"/>
      <c r="H38" s="234">
        <f t="shared" si="0"/>
        <v>-26</v>
      </c>
      <c r="I38" s="5" cm="1">
        <f t="array" ref="I38">+_xlfn.IFS(H38&gt;1,(H38-H39),H38&lt;=1,(H38))</f>
        <v>-26</v>
      </c>
      <c r="J38" s="105">
        <f t="shared" si="6"/>
        <v>0</v>
      </c>
      <c r="K38"/>
      <c r="L38" s="1"/>
      <c r="M38" s="1"/>
      <c r="N38"/>
      <c r="O38"/>
      <c r="P38"/>
      <c r="Q38" s="175">
        <f t="shared" si="1"/>
        <v>-26</v>
      </c>
      <c r="R38" s="5" cm="1">
        <f t="array" ref="R38">+_xlfn.IFS(Q38&gt;1,(Q38-Q39),Q38&lt;=1,(Q38))</f>
        <v>-26</v>
      </c>
      <c r="S38" s="105">
        <f t="shared" si="7"/>
        <v>0</v>
      </c>
      <c r="T38" s="86"/>
      <c r="U38" s="77"/>
      <c r="V38" s="427"/>
      <c r="W38" s="175">
        <f t="shared" si="8"/>
        <v>-26</v>
      </c>
      <c r="X38" s="5" cm="1">
        <f t="array" ref="X38">+_xlfn.IFS(W38&gt;1,(W38-W39),W38&lt;=1,(W38))</f>
        <v>-26</v>
      </c>
      <c r="Y38" s="105">
        <f t="shared" si="9"/>
        <v>0</v>
      </c>
      <c r="Z38" s="175"/>
      <c r="AA38" s="105"/>
      <c r="AB38" s="5"/>
      <c r="AC38" s="5"/>
      <c r="AD38" s="5"/>
      <c r="AE38" s="175">
        <f t="shared" si="2"/>
        <v>-26</v>
      </c>
      <c r="AF38" s="5" cm="1">
        <f t="array" ref="AF38">+_xlfn.IFS(AE38&gt;1,(AE38-AE39),AE38&lt;=1,(AE38))</f>
        <v>-26</v>
      </c>
      <c r="AG38" s="105">
        <f t="shared" si="10"/>
        <v>0</v>
      </c>
      <c r="AH38" s="162"/>
    </row>
    <row r="39" spans="1:35" s="117" customFormat="1" x14ac:dyDescent="0.35">
      <c r="A39" s="79">
        <v>28</v>
      </c>
      <c r="B39" s="274">
        <v>27</v>
      </c>
      <c r="C39" s="445"/>
      <c r="D39" s="434">
        <f t="shared" si="3"/>
        <v>0</v>
      </c>
      <c r="E39" s="5">
        <f t="shared" si="4"/>
        <v>0</v>
      </c>
      <c r="F39" s="352">
        <f t="shared" si="5"/>
        <v>0</v>
      </c>
      <c r="G39" s="5"/>
      <c r="H39" s="234">
        <f t="shared" si="0"/>
        <v>-27</v>
      </c>
      <c r="I39" s="5" cm="1">
        <f t="array" ref="I39">+_xlfn.IFS(H39&gt;1,(H39-H40),H39&lt;=1,(H39))</f>
        <v>-27</v>
      </c>
      <c r="J39" s="105">
        <f t="shared" si="6"/>
        <v>0</v>
      </c>
      <c r="K39"/>
      <c r="L39" s="1"/>
      <c r="M39" s="1"/>
      <c r="N39"/>
      <c r="O39"/>
      <c r="P39"/>
      <c r="Q39" s="175">
        <f t="shared" si="1"/>
        <v>-27</v>
      </c>
      <c r="R39" s="5" cm="1">
        <f t="array" ref="R39">+_xlfn.IFS(Q39&gt;1,(Q39-Q40),Q39&lt;=1,(Q39))</f>
        <v>-27</v>
      </c>
      <c r="S39" s="105">
        <f t="shared" si="7"/>
        <v>0</v>
      </c>
      <c r="T39" s="86"/>
      <c r="U39" s="77"/>
      <c r="V39" s="427"/>
      <c r="W39" s="175">
        <f t="shared" si="8"/>
        <v>-27</v>
      </c>
      <c r="X39" s="5" cm="1">
        <f t="array" ref="X39">+_xlfn.IFS(W39&gt;1,(W39-W40),W39&lt;=1,(W39))</f>
        <v>-27</v>
      </c>
      <c r="Y39" s="105">
        <f t="shared" si="9"/>
        <v>0</v>
      </c>
      <c r="Z39" s="175"/>
      <c r="AA39" s="105"/>
      <c r="AB39" s="5"/>
      <c r="AC39" s="5"/>
      <c r="AD39" s="5"/>
      <c r="AE39" s="175">
        <f t="shared" si="2"/>
        <v>-27</v>
      </c>
      <c r="AF39" s="5" cm="1">
        <f t="array" ref="AF39">+_xlfn.IFS(AE39&gt;1,(AE39-AE40),AE39&lt;=1,(AE39))</f>
        <v>-27</v>
      </c>
      <c r="AG39" s="105">
        <f t="shared" si="10"/>
        <v>0</v>
      </c>
      <c r="AH39" s="419"/>
    </row>
    <row r="40" spans="1:35" s="116" customFormat="1" x14ac:dyDescent="0.35">
      <c r="A40" s="79">
        <v>29</v>
      </c>
      <c r="B40" s="275">
        <v>28</v>
      </c>
      <c r="C40" s="446"/>
      <c r="D40" s="434">
        <f t="shared" si="3"/>
        <v>0</v>
      </c>
      <c r="E40" s="5">
        <f t="shared" si="4"/>
        <v>0</v>
      </c>
      <c r="F40" s="352">
        <f t="shared" si="5"/>
        <v>0</v>
      </c>
      <c r="G40" s="5"/>
      <c r="H40" s="234">
        <f t="shared" si="0"/>
        <v>-28</v>
      </c>
      <c r="I40" s="5" cm="1">
        <f t="array" ref="I40">+_xlfn.IFS(H40&gt;1,(H40-H41),H40&lt;=1,(H40))</f>
        <v>-28</v>
      </c>
      <c r="J40" s="105">
        <f t="shared" si="6"/>
        <v>0</v>
      </c>
      <c r="K40"/>
      <c r="L40" s="1"/>
      <c r="M40" s="1"/>
      <c r="N40"/>
      <c r="O40"/>
      <c r="P40"/>
      <c r="Q40" s="175">
        <f t="shared" si="1"/>
        <v>-28</v>
      </c>
      <c r="R40" s="5" cm="1">
        <f t="array" ref="R40">+_xlfn.IFS(Q40&gt;1,(Q40-Q41),Q40&lt;=1,(Q40))</f>
        <v>-28</v>
      </c>
      <c r="S40" s="105">
        <f t="shared" si="7"/>
        <v>0</v>
      </c>
      <c r="T40" s="86"/>
      <c r="U40" s="77"/>
      <c r="V40" s="427"/>
      <c r="W40" s="175">
        <f t="shared" si="8"/>
        <v>-28</v>
      </c>
      <c r="X40" s="5" cm="1">
        <f t="array" ref="X40">+_xlfn.IFS(W40&gt;1,(W40-W41),W40&lt;=1,(W40))</f>
        <v>-28</v>
      </c>
      <c r="Y40" s="105">
        <f t="shared" si="9"/>
        <v>0</v>
      </c>
      <c r="Z40" s="175"/>
      <c r="AA40" s="105"/>
      <c r="AB40" s="5"/>
      <c r="AC40" s="5"/>
      <c r="AD40" s="5"/>
      <c r="AE40" s="175">
        <f t="shared" si="2"/>
        <v>-28</v>
      </c>
      <c r="AF40" s="5" cm="1">
        <f t="array" ref="AF40">+_xlfn.IFS(AE40&gt;1,(AE40-AE41),AE40&lt;=1,(AE40))</f>
        <v>-28</v>
      </c>
      <c r="AG40" s="105">
        <f t="shared" si="10"/>
        <v>0</v>
      </c>
      <c r="AH40" s="162"/>
      <c r="AI40" s="162"/>
    </row>
    <row r="41" spans="1:35" s="116" customFormat="1" x14ac:dyDescent="0.35">
      <c r="A41" s="79">
        <v>30</v>
      </c>
      <c r="B41" s="88">
        <v>29</v>
      </c>
      <c r="C41" s="447"/>
      <c r="D41" s="434">
        <f t="shared" si="3"/>
        <v>0</v>
      </c>
      <c r="E41" s="5">
        <f t="shared" si="4"/>
        <v>0</v>
      </c>
      <c r="F41" s="352">
        <f t="shared" si="5"/>
        <v>0</v>
      </c>
      <c r="G41" s="5"/>
      <c r="H41" s="234">
        <f t="shared" si="0"/>
        <v>-29</v>
      </c>
      <c r="I41" s="5" cm="1">
        <f t="array" ref="I41">+_xlfn.IFS(H41&gt;1,(H41-H42),H41&lt;=1,(H41))</f>
        <v>-29</v>
      </c>
      <c r="J41" s="105">
        <f t="shared" si="6"/>
        <v>0</v>
      </c>
      <c r="K41"/>
      <c r="L41" s="1"/>
      <c r="M41" s="1"/>
      <c r="N41"/>
      <c r="O41"/>
      <c r="P41"/>
      <c r="Q41" s="175">
        <f t="shared" si="1"/>
        <v>-29</v>
      </c>
      <c r="R41" s="5" cm="1">
        <f t="array" ref="R41">+_xlfn.IFS(Q41&gt;1,(Q41-Q42),Q41&lt;=1,(Q41))</f>
        <v>-29</v>
      </c>
      <c r="S41" s="105">
        <f t="shared" si="7"/>
        <v>0</v>
      </c>
      <c r="T41" s="86"/>
      <c r="U41" s="77"/>
      <c r="V41" s="426"/>
      <c r="W41" s="175">
        <f t="shared" si="8"/>
        <v>-29</v>
      </c>
      <c r="X41" s="5" cm="1">
        <f t="array" ref="X41">+_xlfn.IFS(W41&gt;1,(W41-W42),W41&lt;=1,(W41))</f>
        <v>-29</v>
      </c>
      <c r="Y41" s="105">
        <f t="shared" si="9"/>
        <v>0</v>
      </c>
      <c r="Z41" s="175"/>
      <c r="AA41" s="105"/>
      <c r="AB41" s="5"/>
      <c r="AC41" s="5"/>
      <c r="AD41" s="5"/>
      <c r="AE41" s="175">
        <f t="shared" si="2"/>
        <v>-29</v>
      </c>
      <c r="AF41" s="5" cm="1">
        <f t="array" ref="AF41">+_xlfn.IFS(AE41&gt;1,(AE41-AE42),AE41&lt;=1,(AE41))</f>
        <v>-29</v>
      </c>
      <c r="AG41" s="105">
        <f t="shared" si="10"/>
        <v>0</v>
      </c>
      <c r="AH41" s="162"/>
      <c r="AI41" s="162"/>
    </row>
    <row r="42" spans="1:35" s="116" customFormat="1" x14ac:dyDescent="0.35">
      <c r="A42" s="79">
        <v>31</v>
      </c>
      <c r="B42" s="88">
        <v>30</v>
      </c>
      <c r="C42" s="445"/>
      <c r="D42" s="434">
        <f t="shared" si="3"/>
        <v>0</v>
      </c>
      <c r="E42" s="5">
        <f t="shared" si="4"/>
        <v>0</v>
      </c>
      <c r="F42" s="352">
        <f t="shared" si="5"/>
        <v>0</v>
      </c>
      <c r="G42" s="5"/>
      <c r="H42" s="234">
        <f t="shared" si="0"/>
        <v>-30</v>
      </c>
      <c r="I42" s="5" cm="1">
        <f t="array" ref="I42">+_xlfn.IFS(H42&gt;1,(H42-H43),H42&lt;=1,(H42))</f>
        <v>-30</v>
      </c>
      <c r="J42" s="105">
        <f t="shared" si="6"/>
        <v>0</v>
      </c>
      <c r="K42"/>
      <c r="L42" s="1"/>
      <c r="M42" s="1"/>
      <c r="N42"/>
      <c r="O42"/>
      <c r="P42"/>
      <c r="Q42" s="175">
        <f t="shared" si="1"/>
        <v>-30</v>
      </c>
      <c r="R42" s="5" cm="1">
        <f t="array" ref="R42">+_xlfn.IFS(Q42&gt;1,(Q42-Q43),Q42&lt;=1,(Q42))</f>
        <v>-30</v>
      </c>
      <c r="S42" s="105">
        <f t="shared" si="7"/>
        <v>0</v>
      </c>
      <c r="T42" s="375"/>
      <c r="U42" s="162"/>
      <c r="V42" s="426"/>
      <c r="W42" s="175">
        <f t="shared" si="8"/>
        <v>-30</v>
      </c>
      <c r="X42" s="5" cm="1">
        <f t="array" ref="X42">+_xlfn.IFS(W42&gt;1,(W42-W43),W42&lt;=1,(W42))</f>
        <v>-30</v>
      </c>
      <c r="Y42" s="105">
        <f t="shared" si="9"/>
        <v>0</v>
      </c>
      <c r="Z42" s="175"/>
      <c r="AA42" s="105"/>
      <c r="AB42" s="5"/>
      <c r="AC42" s="5"/>
      <c r="AD42" s="5"/>
      <c r="AE42" s="175">
        <f t="shared" si="2"/>
        <v>-30</v>
      </c>
      <c r="AF42" s="5" cm="1">
        <f t="array" ref="AF42">+_xlfn.IFS(AE42&gt;1,(AE42-AE43),AE42&lt;=1,(AE42))</f>
        <v>-30</v>
      </c>
      <c r="AG42" s="105">
        <f t="shared" si="10"/>
        <v>0</v>
      </c>
      <c r="AH42" s="162"/>
      <c r="AI42" s="162"/>
    </row>
    <row r="43" spans="1:35" s="116" customFormat="1" x14ac:dyDescent="0.35">
      <c r="A43" s="79">
        <v>32</v>
      </c>
      <c r="B43" s="88">
        <v>31</v>
      </c>
      <c r="C43" s="447"/>
      <c r="D43" s="434">
        <f t="shared" si="3"/>
        <v>0</v>
      </c>
      <c r="E43" s="5">
        <f t="shared" si="4"/>
        <v>0</v>
      </c>
      <c r="F43" s="352">
        <f t="shared" si="5"/>
        <v>0</v>
      </c>
      <c r="G43" s="5"/>
      <c r="H43" s="234">
        <f t="shared" si="0"/>
        <v>-31</v>
      </c>
      <c r="I43" s="5" cm="1">
        <f t="array" ref="I43">+_xlfn.IFS(H43&gt;1,(H43-H44),H43&lt;=1,(H43))</f>
        <v>-31</v>
      </c>
      <c r="J43" s="105">
        <f t="shared" si="6"/>
        <v>0</v>
      </c>
      <c r="K43"/>
      <c r="L43" s="1"/>
      <c r="M43" s="1"/>
      <c r="N43"/>
      <c r="O43"/>
      <c r="P43"/>
      <c r="Q43" s="175">
        <f t="shared" si="1"/>
        <v>-31</v>
      </c>
      <c r="R43" s="5" cm="1">
        <f t="array" ref="R43">+_xlfn.IFS(Q43&gt;1,(Q43-Q44),Q43&lt;=1,(Q43))</f>
        <v>-31</v>
      </c>
      <c r="S43" s="105">
        <f t="shared" si="7"/>
        <v>0</v>
      </c>
      <c r="T43" s="375"/>
      <c r="U43" s="162"/>
      <c r="V43" s="426"/>
      <c r="W43" s="175">
        <f t="shared" si="8"/>
        <v>-31</v>
      </c>
      <c r="X43" s="5" cm="1">
        <f t="array" ref="X43">+_xlfn.IFS(W43&gt;1,(W43-W44),W43&lt;=1,(W43))</f>
        <v>-31</v>
      </c>
      <c r="Y43" s="105">
        <f t="shared" si="9"/>
        <v>0</v>
      </c>
      <c r="Z43" s="175"/>
      <c r="AA43" s="105"/>
      <c r="AB43" s="5"/>
      <c r="AC43" s="5"/>
      <c r="AD43" s="5"/>
      <c r="AE43" s="175">
        <f t="shared" si="2"/>
        <v>-31</v>
      </c>
      <c r="AF43" s="5" cm="1">
        <f t="array" ref="AF43">+_xlfn.IFS(AE43&gt;1,(AE43-AE44),AE43&lt;=1,(AE43))</f>
        <v>-31</v>
      </c>
      <c r="AG43" s="105">
        <f t="shared" si="10"/>
        <v>0</v>
      </c>
      <c r="AH43" s="162"/>
      <c r="AI43" s="162"/>
    </row>
    <row r="44" spans="1:35" s="116" customFormat="1" x14ac:dyDescent="0.35">
      <c r="A44" s="79">
        <v>33</v>
      </c>
      <c r="B44" s="88">
        <v>32</v>
      </c>
      <c r="C44" s="446"/>
      <c r="D44" s="434">
        <f t="shared" si="3"/>
        <v>0</v>
      </c>
      <c r="E44" s="5">
        <f t="shared" si="4"/>
        <v>0</v>
      </c>
      <c r="F44" s="352">
        <f t="shared" si="5"/>
        <v>0</v>
      </c>
      <c r="G44" s="5"/>
      <c r="H44" s="234">
        <f t="shared" ref="H44:H75" si="11">+$H$5-B44</f>
        <v>-32</v>
      </c>
      <c r="I44" s="5" cm="1">
        <f t="array" ref="I44">+_xlfn.IFS(H44&gt;1,(H44-H45),H44&lt;=1,(H44))</f>
        <v>-32</v>
      </c>
      <c r="J44" s="105">
        <f t="shared" si="6"/>
        <v>0</v>
      </c>
      <c r="K44"/>
      <c r="L44" s="1"/>
      <c r="M44" s="1"/>
      <c r="N44"/>
      <c r="O44"/>
      <c r="P44"/>
      <c r="Q44" s="175">
        <f t="shared" ref="Q44:Q75" si="12">+$Q$5-B44</f>
        <v>-32</v>
      </c>
      <c r="R44" s="5" cm="1">
        <f t="array" ref="R44">+_xlfn.IFS(Q44&gt;1,(Q44-Q45),Q44&lt;=1,(Q44))</f>
        <v>-32</v>
      </c>
      <c r="S44" s="105">
        <f t="shared" si="7"/>
        <v>0</v>
      </c>
      <c r="T44" s="375"/>
      <c r="U44" s="162"/>
      <c r="V44" s="427"/>
      <c r="W44" s="175">
        <f t="shared" ref="W44:W75" si="13">+$W$5-B44</f>
        <v>-32</v>
      </c>
      <c r="X44" s="5" cm="1">
        <f t="array" ref="X44">+_xlfn.IFS(W44&gt;1,(W44-W45),W44&lt;=1,(W44))</f>
        <v>-32</v>
      </c>
      <c r="Y44" s="105">
        <f t="shared" si="9"/>
        <v>0</v>
      </c>
      <c r="Z44" s="175"/>
      <c r="AA44" s="105"/>
      <c r="AB44" s="5"/>
      <c r="AC44" s="5"/>
      <c r="AD44" s="5"/>
      <c r="AE44" s="175">
        <f t="shared" ref="AE44:AE75" si="14">+$AE$5-B44</f>
        <v>-32</v>
      </c>
      <c r="AF44" s="5" cm="1">
        <f t="array" ref="AF44">+_xlfn.IFS(AE44&gt;1,(AE44-AE45),AE44&lt;=1,(AE44))</f>
        <v>-32</v>
      </c>
      <c r="AG44" s="105">
        <f t="shared" si="10"/>
        <v>0</v>
      </c>
      <c r="AH44" s="162"/>
      <c r="AI44" s="162"/>
    </row>
    <row r="45" spans="1:35" s="116" customFormat="1" x14ac:dyDescent="0.35">
      <c r="A45" s="79">
        <v>34</v>
      </c>
      <c r="B45" s="274">
        <v>33</v>
      </c>
      <c r="C45" s="445"/>
      <c r="D45" s="434">
        <f t="shared" si="3"/>
        <v>0</v>
      </c>
      <c r="E45" s="5">
        <f t="shared" si="4"/>
        <v>0</v>
      </c>
      <c r="F45" s="352">
        <f t="shared" si="5"/>
        <v>0</v>
      </c>
      <c r="G45" s="5"/>
      <c r="H45" s="234">
        <f t="shared" si="11"/>
        <v>-33</v>
      </c>
      <c r="I45" s="5" cm="1">
        <f t="array" ref="I45">+_xlfn.IFS(H45&gt;1,(H45-H46),H45&lt;=1,(H45))</f>
        <v>-33</v>
      </c>
      <c r="J45" s="105">
        <f t="shared" si="6"/>
        <v>0</v>
      </c>
      <c r="K45"/>
      <c r="L45" s="1"/>
      <c r="M45" s="1"/>
      <c r="N45"/>
      <c r="O45"/>
      <c r="P45"/>
      <c r="Q45" s="175">
        <f t="shared" si="12"/>
        <v>-33</v>
      </c>
      <c r="R45" s="5" cm="1">
        <f t="array" ref="R45">+_xlfn.IFS(Q45&gt;1,(Q45-Q46),Q45&lt;=1,(Q45))</f>
        <v>-33</v>
      </c>
      <c r="S45" s="105">
        <f t="shared" si="7"/>
        <v>0</v>
      </c>
      <c r="T45" s="375"/>
      <c r="U45" s="162"/>
      <c r="V45" s="426"/>
      <c r="W45" s="175">
        <f t="shared" si="13"/>
        <v>-33</v>
      </c>
      <c r="X45" s="5" cm="1">
        <f t="array" ref="X45">+_xlfn.IFS(W45&gt;1,(W45-W46),W45&lt;=1,(W45))</f>
        <v>-33</v>
      </c>
      <c r="Y45" s="105">
        <f t="shared" si="9"/>
        <v>0</v>
      </c>
      <c r="Z45" s="175"/>
      <c r="AA45" s="105"/>
      <c r="AB45" s="5"/>
      <c r="AC45" s="5"/>
      <c r="AD45" s="5"/>
      <c r="AE45" s="175">
        <f t="shared" si="14"/>
        <v>-33</v>
      </c>
      <c r="AF45" s="5" cm="1">
        <f t="array" ref="AF45">+_xlfn.IFS(AE45&gt;1,(AE45-AE46),AE45&lt;=1,(AE45))</f>
        <v>-33</v>
      </c>
      <c r="AG45" s="105">
        <f t="shared" si="10"/>
        <v>0</v>
      </c>
      <c r="AH45" s="162"/>
      <c r="AI45" s="162"/>
    </row>
    <row r="46" spans="1:35" s="82" customFormat="1" ht="21" x14ac:dyDescent="0.5">
      <c r="A46" s="79">
        <v>35</v>
      </c>
      <c r="B46" s="275">
        <v>34</v>
      </c>
      <c r="C46" s="448"/>
      <c r="D46" s="434">
        <f t="shared" si="3"/>
        <v>0</v>
      </c>
      <c r="E46" s="5">
        <f t="shared" si="4"/>
        <v>0</v>
      </c>
      <c r="F46" s="352">
        <f t="shared" si="5"/>
        <v>0</v>
      </c>
      <c r="G46" s="5"/>
      <c r="H46" s="234">
        <f t="shared" si="11"/>
        <v>-34</v>
      </c>
      <c r="I46" s="5" cm="1">
        <f t="array" ref="I46">+_xlfn.IFS(H46&gt;1,(H46-H47),H46&lt;=1,(H46))</f>
        <v>-34</v>
      </c>
      <c r="J46" s="105">
        <f t="shared" si="6"/>
        <v>0</v>
      </c>
      <c r="K46"/>
      <c r="L46" s="1"/>
      <c r="M46" s="1"/>
      <c r="N46"/>
      <c r="O46"/>
      <c r="P46"/>
      <c r="Q46" s="175">
        <f t="shared" si="12"/>
        <v>-34</v>
      </c>
      <c r="R46" s="5" cm="1">
        <f t="array" ref="R46">+_xlfn.IFS(Q46&gt;1,(Q46-Q47),Q46&lt;=1,(Q46))</f>
        <v>-34</v>
      </c>
      <c r="S46" s="105">
        <f t="shared" si="7"/>
        <v>0</v>
      </c>
      <c r="T46" s="127"/>
      <c r="V46" s="126"/>
      <c r="W46" s="175">
        <f t="shared" si="13"/>
        <v>-34</v>
      </c>
      <c r="X46" s="5" cm="1">
        <f t="array" ref="X46">+_xlfn.IFS(W46&gt;1,(W46-W47),W46&lt;=1,(W46))</f>
        <v>-34</v>
      </c>
      <c r="Y46" s="105">
        <f t="shared" si="9"/>
        <v>0</v>
      </c>
      <c r="Z46" s="175"/>
      <c r="AA46" s="105"/>
      <c r="AB46" s="5"/>
      <c r="AC46" s="5"/>
      <c r="AD46" s="5"/>
      <c r="AE46" s="175">
        <f t="shared" si="14"/>
        <v>-34</v>
      </c>
      <c r="AF46" s="5" cm="1">
        <f t="array" ref="AF46">+_xlfn.IFS(AE46&gt;1,(AE46-AE47),AE46&lt;=1,(AE46))</f>
        <v>-34</v>
      </c>
      <c r="AG46" s="105">
        <f t="shared" si="10"/>
        <v>0</v>
      </c>
    </row>
    <row r="47" spans="1:35" s="77" customFormat="1" ht="18.5" x14ac:dyDescent="0.45">
      <c r="A47" s="79">
        <v>36</v>
      </c>
      <c r="B47" s="88">
        <v>35</v>
      </c>
      <c r="C47" s="438"/>
      <c r="D47" s="434">
        <f t="shared" si="3"/>
        <v>0</v>
      </c>
      <c r="E47" s="5">
        <f t="shared" si="4"/>
        <v>0</v>
      </c>
      <c r="F47" s="352">
        <f t="shared" si="5"/>
        <v>0</v>
      </c>
      <c r="G47" s="5"/>
      <c r="H47" s="234">
        <f t="shared" si="11"/>
        <v>-35</v>
      </c>
      <c r="I47" s="5" cm="1">
        <f t="array" ref="I47">+_xlfn.IFS(H47&gt;1,(H47-H48),H47&lt;=1,(H47))</f>
        <v>-35</v>
      </c>
      <c r="J47" s="105">
        <f t="shared" si="6"/>
        <v>0</v>
      </c>
      <c r="K47"/>
      <c r="L47" s="1"/>
      <c r="M47" s="1"/>
      <c r="N47"/>
      <c r="O47"/>
      <c r="P47"/>
      <c r="Q47" s="175">
        <f t="shared" si="12"/>
        <v>-35</v>
      </c>
      <c r="R47" s="5" cm="1">
        <f t="array" ref="R47">+_xlfn.IFS(Q47&gt;1,(Q47-Q48),Q47&lt;=1,(Q47))</f>
        <v>-35</v>
      </c>
      <c r="S47" s="105">
        <f t="shared" si="7"/>
        <v>0</v>
      </c>
      <c r="T47" s="86"/>
      <c r="U47" s="87"/>
      <c r="V47" s="85"/>
      <c r="W47" s="175">
        <f t="shared" si="13"/>
        <v>-35</v>
      </c>
      <c r="X47" s="5" cm="1">
        <f t="array" ref="X47">+_xlfn.IFS(W47&gt;1,(W47-W48),W47&lt;=1,(W47))</f>
        <v>-35</v>
      </c>
      <c r="Y47" s="105">
        <f t="shared" si="9"/>
        <v>0</v>
      </c>
      <c r="Z47" s="175"/>
      <c r="AA47" s="105"/>
      <c r="AB47" s="5"/>
      <c r="AC47" s="5"/>
      <c r="AD47" s="5"/>
      <c r="AE47" s="175">
        <f t="shared" si="14"/>
        <v>-35</v>
      </c>
      <c r="AF47" s="5" cm="1">
        <f t="array" ref="AF47">+_xlfn.IFS(AE47&gt;1,(AE47-AE48),AE47&lt;=1,(AE47))</f>
        <v>-35</v>
      </c>
      <c r="AG47" s="105">
        <f t="shared" si="10"/>
        <v>0</v>
      </c>
    </row>
    <row r="48" spans="1:35" s="77" customFormat="1" x14ac:dyDescent="0.35">
      <c r="A48" s="79">
        <v>37</v>
      </c>
      <c r="B48" s="88">
        <v>36</v>
      </c>
      <c r="C48" s="438"/>
      <c r="D48" s="434">
        <f t="shared" si="3"/>
        <v>0</v>
      </c>
      <c r="E48" s="5">
        <f t="shared" si="4"/>
        <v>0</v>
      </c>
      <c r="F48" s="352">
        <f t="shared" si="5"/>
        <v>0</v>
      </c>
      <c r="G48" s="5"/>
      <c r="H48" s="234">
        <f t="shared" si="11"/>
        <v>-36</v>
      </c>
      <c r="I48" s="5" cm="1">
        <f t="array" ref="I48">+_xlfn.IFS(H48&gt;1,(H48-H49),H48&lt;=1,(H48))</f>
        <v>-36</v>
      </c>
      <c r="J48" s="105">
        <f t="shared" si="6"/>
        <v>0</v>
      </c>
      <c r="K48"/>
      <c r="L48" s="1"/>
      <c r="M48" s="1"/>
      <c r="N48"/>
      <c r="O48"/>
      <c r="P48"/>
      <c r="Q48" s="175">
        <f t="shared" si="12"/>
        <v>-36</v>
      </c>
      <c r="R48" s="5" cm="1">
        <f t="array" ref="R48">+_xlfn.IFS(Q48&gt;1,(Q48-Q49),Q48&lt;=1,(Q48))</f>
        <v>-36</v>
      </c>
      <c r="S48" s="105">
        <f t="shared" si="7"/>
        <v>0</v>
      </c>
      <c r="T48" s="86"/>
      <c r="U48" s="84"/>
      <c r="V48" s="85"/>
      <c r="W48" s="175">
        <f t="shared" si="13"/>
        <v>-36</v>
      </c>
      <c r="X48" s="5" cm="1">
        <f t="array" ref="X48">+_xlfn.IFS(W48&gt;1,(W48-W49),W48&lt;=1,(W48))</f>
        <v>-36</v>
      </c>
      <c r="Y48" s="105">
        <f t="shared" si="9"/>
        <v>0</v>
      </c>
      <c r="Z48" s="175"/>
      <c r="AA48" s="105"/>
      <c r="AB48" s="5"/>
      <c r="AC48" s="5"/>
      <c r="AD48" s="5"/>
      <c r="AE48" s="175">
        <f t="shared" si="14"/>
        <v>-36</v>
      </c>
      <c r="AF48" s="5" cm="1">
        <f t="array" ref="AF48">+_xlfn.IFS(AE48&gt;1,(AE48-AE49),AE48&lt;=1,(AE48))</f>
        <v>-36</v>
      </c>
      <c r="AG48" s="105">
        <f t="shared" si="10"/>
        <v>0</v>
      </c>
    </row>
    <row r="49" spans="1:35" ht="18.5" x14ac:dyDescent="0.45">
      <c r="A49" s="79">
        <v>38</v>
      </c>
      <c r="B49" s="88">
        <v>37</v>
      </c>
      <c r="C49" s="443"/>
      <c r="D49" s="434">
        <f t="shared" si="3"/>
        <v>0</v>
      </c>
      <c r="E49" s="5">
        <f t="shared" si="4"/>
        <v>0</v>
      </c>
      <c r="F49" s="352">
        <f t="shared" si="5"/>
        <v>0</v>
      </c>
      <c r="G49" s="5"/>
      <c r="H49" s="234">
        <f t="shared" si="11"/>
        <v>-37</v>
      </c>
      <c r="I49" s="5" cm="1">
        <f t="array" ref="I49">+_xlfn.IFS(H49&gt;1,(H49-H50),H49&lt;=1,(H49))</f>
        <v>-37</v>
      </c>
      <c r="J49" s="105">
        <f t="shared" si="6"/>
        <v>0</v>
      </c>
      <c r="L49" s="1"/>
      <c r="M49" s="1"/>
      <c r="Q49" s="175">
        <f t="shared" si="12"/>
        <v>-37</v>
      </c>
      <c r="R49" s="5" cm="1">
        <f t="array" ref="R49">+_xlfn.IFS(Q49&gt;1,(Q49-Q50),Q49&lt;=1,(Q49))</f>
        <v>-37</v>
      </c>
      <c r="S49" s="105">
        <f t="shared" si="7"/>
        <v>0</v>
      </c>
      <c r="V49" s="424"/>
      <c r="W49" s="175">
        <f t="shared" si="13"/>
        <v>-37</v>
      </c>
      <c r="X49" s="5" cm="1">
        <f t="array" ref="X49">+_xlfn.IFS(W49&gt;1,(W49-W50),W49&lt;=1,(W49))</f>
        <v>-37</v>
      </c>
      <c r="Y49" s="105">
        <f t="shared" si="9"/>
        <v>0</v>
      </c>
      <c r="Z49" s="175"/>
      <c r="AA49" s="105"/>
      <c r="AB49" s="5"/>
      <c r="AC49" s="5"/>
      <c r="AD49" s="5"/>
      <c r="AE49" s="175">
        <f t="shared" si="14"/>
        <v>-37</v>
      </c>
      <c r="AF49" s="5" cm="1">
        <f t="array" ref="AF49">+_xlfn.IFS(AE49&gt;1,(AE49-AE50),AE49&lt;=1,(AE49))</f>
        <v>-37</v>
      </c>
      <c r="AG49" s="105">
        <f t="shared" si="10"/>
        <v>0</v>
      </c>
    </row>
    <row r="50" spans="1:35" ht="16" x14ac:dyDescent="0.4">
      <c r="A50" s="79">
        <v>39</v>
      </c>
      <c r="B50" s="88">
        <v>38</v>
      </c>
      <c r="C50" s="444"/>
      <c r="D50" s="434">
        <f t="shared" si="3"/>
        <v>0</v>
      </c>
      <c r="E50" s="5">
        <f t="shared" si="4"/>
        <v>0</v>
      </c>
      <c r="F50" s="352">
        <f t="shared" si="5"/>
        <v>0</v>
      </c>
      <c r="G50" s="5"/>
      <c r="H50" s="234">
        <f t="shared" si="11"/>
        <v>-38</v>
      </c>
      <c r="I50" s="5" cm="1">
        <f t="array" ref="I50">+_xlfn.IFS(H50&gt;1,(H50-H51),H50&lt;=1,(H50))</f>
        <v>-38</v>
      </c>
      <c r="J50" s="105">
        <f t="shared" si="6"/>
        <v>0</v>
      </c>
      <c r="L50" s="1"/>
      <c r="M50" s="1"/>
      <c r="Q50" s="175">
        <f t="shared" si="12"/>
        <v>-38</v>
      </c>
      <c r="R50" s="5" cm="1">
        <f t="array" ref="R50">+_xlfn.IFS(Q50&gt;1,(Q50-Q51),Q50&lt;=1,(Q50))</f>
        <v>-38</v>
      </c>
      <c r="S50" s="105">
        <f t="shared" si="7"/>
        <v>0</v>
      </c>
      <c r="V50" s="425"/>
      <c r="W50" s="175">
        <f t="shared" si="13"/>
        <v>-38</v>
      </c>
      <c r="X50" s="5" cm="1">
        <f t="array" ref="X50">+_xlfn.IFS(W50&gt;1,(W50-W51),W50&lt;=1,(W50))</f>
        <v>-38</v>
      </c>
      <c r="Y50" s="105">
        <f t="shared" si="9"/>
        <v>0</v>
      </c>
      <c r="Z50" s="175"/>
      <c r="AA50" s="105"/>
      <c r="AB50" s="5"/>
      <c r="AC50" s="5"/>
      <c r="AD50" s="5"/>
      <c r="AE50" s="175">
        <f t="shared" si="14"/>
        <v>-38</v>
      </c>
      <c r="AF50" s="5" cm="1">
        <f t="array" ref="AF50">+_xlfn.IFS(AE50&gt;1,(AE50-AE51),AE50&lt;=1,(AE50))</f>
        <v>-38</v>
      </c>
      <c r="AG50" s="105">
        <f t="shared" si="10"/>
        <v>0</v>
      </c>
    </row>
    <row r="51" spans="1:35" ht="16" x14ac:dyDescent="0.4">
      <c r="A51" s="79">
        <v>40</v>
      </c>
      <c r="B51" s="274">
        <v>39</v>
      </c>
      <c r="C51" s="444"/>
      <c r="D51" s="434">
        <f t="shared" si="3"/>
        <v>0</v>
      </c>
      <c r="E51" s="5">
        <f t="shared" si="4"/>
        <v>0</v>
      </c>
      <c r="F51" s="352">
        <f t="shared" si="5"/>
        <v>0</v>
      </c>
      <c r="G51" s="5"/>
      <c r="H51" s="234">
        <f t="shared" si="11"/>
        <v>-39</v>
      </c>
      <c r="I51" s="5" cm="1">
        <f t="array" ref="I51">+_xlfn.IFS(H51&gt;1,(H51-H52),H51&lt;=1,(H51))</f>
        <v>-39</v>
      </c>
      <c r="J51" s="105">
        <f t="shared" si="6"/>
        <v>0</v>
      </c>
      <c r="L51" s="1"/>
      <c r="M51" s="1"/>
      <c r="Q51" s="175">
        <f t="shared" si="12"/>
        <v>-39</v>
      </c>
      <c r="R51" s="5" cm="1">
        <f t="array" ref="R51">+_xlfn.IFS(Q51&gt;1,(Q51-Q52),Q51&lt;=1,(Q51))</f>
        <v>-39</v>
      </c>
      <c r="S51" s="105">
        <f t="shared" si="7"/>
        <v>0</v>
      </c>
      <c r="V51" s="425"/>
      <c r="W51" s="175">
        <f t="shared" si="13"/>
        <v>-39</v>
      </c>
      <c r="X51" s="5" cm="1">
        <f t="array" ref="X51">+_xlfn.IFS(W51&gt;1,(W51-W52),W51&lt;=1,(W51))</f>
        <v>-39</v>
      </c>
      <c r="Y51" s="105">
        <f t="shared" si="9"/>
        <v>0</v>
      </c>
      <c r="Z51" s="175"/>
      <c r="AA51" s="105"/>
      <c r="AB51" s="5"/>
      <c r="AC51" s="5"/>
      <c r="AD51" s="5"/>
      <c r="AE51" s="175">
        <f t="shared" si="14"/>
        <v>-39</v>
      </c>
      <c r="AF51" s="5" cm="1">
        <f t="array" ref="AF51">+_xlfn.IFS(AE51&gt;1,(AE51-AE52),AE51&lt;=1,(AE51))</f>
        <v>-39</v>
      </c>
      <c r="AG51" s="105">
        <f t="shared" si="10"/>
        <v>0</v>
      </c>
    </row>
    <row r="52" spans="1:35" ht="16" x14ac:dyDescent="0.4">
      <c r="A52" s="79">
        <v>41</v>
      </c>
      <c r="B52" s="275">
        <v>40</v>
      </c>
      <c r="C52" s="444"/>
      <c r="D52" s="434">
        <f t="shared" si="3"/>
        <v>0</v>
      </c>
      <c r="E52" s="5">
        <f t="shared" si="4"/>
        <v>0</v>
      </c>
      <c r="F52" s="352">
        <f t="shared" si="5"/>
        <v>0</v>
      </c>
      <c r="G52" s="5"/>
      <c r="H52" s="234">
        <f t="shared" si="11"/>
        <v>-40</v>
      </c>
      <c r="I52" s="5" cm="1">
        <f t="array" ref="I52">+_xlfn.IFS(H52&gt;1,(H52-H53),H52&lt;=1,(H52))</f>
        <v>-40</v>
      </c>
      <c r="J52" s="105">
        <f t="shared" si="6"/>
        <v>0</v>
      </c>
      <c r="L52" s="1"/>
      <c r="M52" s="1"/>
      <c r="Q52" s="175">
        <f t="shared" si="12"/>
        <v>-40</v>
      </c>
      <c r="R52" s="5" cm="1">
        <f t="array" ref="R52">+_xlfn.IFS(Q52&gt;1,(Q52-Q53),Q52&lt;=1,(Q52))</f>
        <v>-40</v>
      </c>
      <c r="S52" s="105">
        <f t="shared" si="7"/>
        <v>0</v>
      </c>
      <c r="V52" s="425"/>
      <c r="W52" s="175">
        <f t="shared" si="13"/>
        <v>-40</v>
      </c>
      <c r="X52" s="5" cm="1">
        <f t="array" ref="X52">+_xlfn.IFS(W52&gt;1,(W52-W53),W52&lt;=1,(W52))</f>
        <v>-40</v>
      </c>
      <c r="Y52" s="105">
        <f t="shared" si="9"/>
        <v>0</v>
      </c>
      <c r="Z52" s="175"/>
      <c r="AA52" s="105"/>
      <c r="AB52" s="5"/>
      <c r="AC52" s="5"/>
      <c r="AD52" s="5"/>
      <c r="AE52" s="175">
        <f t="shared" si="14"/>
        <v>-40</v>
      </c>
      <c r="AF52" s="5" cm="1">
        <f t="array" ref="AF52">+_xlfn.IFS(AE52&gt;1,(AE52-AE53),AE52&lt;=1,(AE52))</f>
        <v>-40</v>
      </c>
      <c r="AG52" s="105">
        <f t="shared" si="10"/>
        <v>0</v>
      </c>
    </row>
    <row r="53" spans="1:35" s="116" customFormat="1" x14ac:dyDescent="0.35">
      <c r="A53" s="79">
        <v>42</v>
      </c>
      <c r="B53" s="88">
        <v>41</v>
      </c>
      <c r="C53" s="445"/>
      <c r="D53" s="434">
        <f t="shared" si="3"/>
        <v>0</v>
      </c>
      <c r="E53" s="5">
        <f t="shared" si="4"/>
        <v>0</v>
      </c>
      <c r="F53" s="352">
        <f t="shared" si="5"/>
        <v>0</v>
      </c>
      <c r="G53" s="5"/>
      <c r="H53" s="234">
        <f t="shared" si="11"/>
        <v>-41</v>
      </c>
      <c r="I53" s="5" cm="1">
        <f t="array" ref="I53">+_xlfn.IFS(H53&gt;1,(H53-H54),H53&lt;=1,(H53))</f>
        <v>-41</v>
      </c>
      <c r="J53" s="105">
        <f t="shared" si="6"/>
        <v>0</v>
      </c>
      <c r="K53"/>
      <c r="L53" s="1"/>
      <c r="M53" s="1"/>
      <c r="N53"/>
      <c r="O53"/>
      <c r="P53"/>
      <c r="Q53" s="175">
        <f t="shared" si="12"/>
        <v>-41</v>
      </c>
      <c r="R53" s="5" cm="1">
        <f t="array" ref="R53">+_xlfn.IFS(Q53&gt;1,(Q53-Q54),Q53&lt;=1,(Q53))</f>
        <v>-41</v>
      </c>
      <c r="S53" s="105">
        <f t="shared" si="7"/>
        <v>0</v>
      </c>
      <c r="T53" s="86"/>
      <c r="U53" s="77"/>
      <c r="V53" s="426"/>
      <c r="W53" s="175">
        <f t="shared" si="13"/>
        <v>-41</v>
      </c>
      <c r="X53" s="5" cm="1">
        <f t="array" ref="X53">+_xlfn.IFS(W53&gt;1,(W53-W54),W53&lt;=1,(W53))</f>
        <v>-41</v>
      </c>
      <c r="Y53" s="105">
        <f t="shared" si="9"/>
        <v>0</v>
      </c>
      <c r="Z53" s="175"/>
      <c r="AA53" s="105"/>
      <c r="AB53" s="5"/>
      <c r="AC53" s="5"/>
      <c r="AD53" s="5"/>
      <c r="AE53" s="175">
        <f t="shared" si="14"/>
        <v>-41</v>
      </c>
      <c r="AF53" s="5" cm="1">
        <f t="array" ref="AF53">+_xlfn.IFS(AE53&gt;1,(AE53-AE54),AE53&lt;=1,(AE53))</f>
        <v>-41</v>
      </c>
      <c r="AG53" s="105">
        <f t="shared" si="10"/>
        <v>0</v>
      </c>
      <c r="AH53" s="162"/>
    </row>
    <row r="54" spans="1:35" s="116" customFormat="1" x14ac:dyDescent="0.35">
      <c r="A54" s="79">
        <v>43</v>
      </c>
      <c r="B54" s="88">
        <v>42</v>
      </c>
      <c r="C54" s="446"/>
      <c r="D54" s="434">
        <f t="shared" si="3"/>
        <v>0</v>
      </c>
      <c r="E54" s="5">
        <f t="shared" si="4"/>
        <v>0</v>
      </c>
      <c r="F54" s="352">
        <f t="shared" si="5"/>
        <v>0</v>
      </c>
      <c r="G54" s="5"/>
      <c r="H54" s="234">
        <f t="shared" si="11"/>
        <v>-42</v>
      </c>
      <c r="I54" s="5" cm="1">
        <f t="array" ref="I54">+_xlfn.IFS(H54&gt;1,(H54-H55),H54&lt;=1,(H54))</f>
        <v>-42</v>
      </c>
      <c r="J54" s="105">
        <f t="shared" si="6"/>
        <v>0</v>
      </c>
      <c r="K54"/>
      <c r="L54" s="1"/>
      <c r="M54" s="1"/>
      <c r="N54"/>
      <c r="O54"/>
      <c r="P54"/>
      <c r="Q54" s="175">
        <f t="shared" si="12"/>
        <v>-42</v>
      </c>
      <c r="R54" s="5" cm="1">
        <f t="array" ref="R54">+_xlfn.IFS(Q54&gt;1,(Q54-Q55),Q54&lt;=1,(Q54))</f>
        <v>-42</v>
      </c>
      <c r="S54" s="105">
        <f t="shared" si="7"/>
        <v>0</v>
      </c>
      <c r="T54" s="86"/>
      <c r="U54" s="77"/>
      <c r="V54" s="427"/>
      <c r="W54" s="175">
        <f t="shared" si="13"/>
        <v>-42</v>
      </c>
      <c r="X54" s="5" cm="1">
        <f t="array" ref="X54">+_xlfn.IFS(W54&gt;1,(W54-W55),W54&lt;=1,(W54))</f>
        <v>-42</v>
      </c>
      <c r="Y54" s="105">
        <f t="shared" si="9"/>
        <v>0</v>
      </c>
      <c r="Z54" s="175"/>
      <c r="AA54" s="105"/>
      <c r="AB54" s="5"/>
      <c r="AC54" s="5"/>
      <c r="AD54" s="5"/>
      <c r="AE54" s="175">
        <f t="shared" si="14"/>
        <v>-42</v>
      </c>
      <c r="AF54" s="5" cm="1">
        <f t="array" ref="AF54">+_xlfn.IFS(AE54&gt;1,(AE54-AE55),AE54&lt;=1,(AE54))</f>
        <v>-42</v>
      </c>
      <c r="AG54" s="105">
        <f t="shared" si="10"/>
        <v>0</v>
      </c>
      <c r="AH54" s="162"/>
    </row>
    <row r="55" spans="1:35" s="117" customFormat="1" x14ac:dyDescent="0.35">
      <c r="A55" s="79">
        <v>44</v>
      </c>
      <c r="B55" s="88">
        <v>43</v>
      </c>
      <c r="C55" s="445"/>
      <c r="D55" s="434">
        <f t="shared" si="3"/>
        <v>0</v>
      </c>
      <c r="E55" s="5">
        <f t="shared" si="4"/>
        <v>0</v>
      </c>
      <c r="F55" s="352">
        <f t="shared" si="5"/>
        <v>0</v>
      </c>
      <c r="G55" s="5"/>
      <c r="H55" s="234">
        <f t="shared" si="11"/>
        <v>-43</v>
      </c>
      <c r="I55" s="5" cm="1">
        <f t="array" ref="I55">+_xlfn.IFS(H55&gt;1,(H55-H56),H55&lt;=1,(H55))</f>
        <v>-43</v>
      </c>
      <c r="J55" s="105">
        <f t="shared" si="6"/>
        <v>0</v>
      </c>
      <c r="K55"/>
      <c r="L55" s="1"/>
      <c r="M55" s="1"/>
      <c r="N55"/>
      <c r="O55"/>
      <c r="P55"/>
      <c r="Q55" s="175">
        <f t="shared" si="12"/>
        <v>-43</v>
      </c>
      <c r="R55" s="5" cm="1">
        <f t="array" ref="R55">+_xlfn.IFS(Q55&gt;1,(Q55-Q56),Q55&lt;=1,(Q55))</f>
        <v>-43</v>
      </c>
      <c r="S55" s="105">
        <f t="shared" si="7"/>
        <v>0</v>
      </c>
      <c r="T55" s="86"/>
      <c r="U55" s="77"/>
      <c r="V55" s="427"/>
      <c r="W55" s="175">
        <f t="shared" si="13"/>
        <v>-43</v>
      </c>
      <c r="X55" s="5" cm="1">
        <f t="array" ref="X55">+_xlfn.IFS(W55&gt;1,(W55-W56),W55&lt;=1,(W55))</f>
        <v>-43</v>
      </c>
      <c r="Y55" s="105">
        <f t="shared" si="9"/>
        <v>0</v>
      </c>
      <c r="Z55" s="175"/>
      <c r="AA55" s="105"/>
      <c r="AB55" s="5"/>
      <c r="AC55" s="5"/>
      <c r="AD55" s="5"/>
      <c r="AE55" s="175">
        <f t="shared" si="14"/>
        <v>-43</v>
      </c>
      <c r="AF55" s="5" cm="1">
        <f t="array" ref="AF55">+_xlfn.IFS(AE55&gt;1,(AE55-AE56),AE55&lt;=1,(AE55))</f>
        <v>-43</v>
      </c>
      <c r="AG55" s="105">
        <f t="shared" si="10"/>
        <v>0</v>
      </c>
      <c r="AH55" s="419"/>
    </row>
    <row r="56" spans="1:35" s="116" customFormat="1" x14ac:dyDescent="0.35">
      <c r="A56" s="79">
        <v>45</v>
      </c>
      <c r="B56" s="88">
        <v>44</v>
      </c>
      <c r="C56" s="446"/>
      <c r="D56" s="434">
        <f t="shared" si="3"/>
        <v>0</v>
      </c>
      <c r="E56" s="5">
        <f t="shared" si="4"/>
        <v>0</v>
      </c>
      <c r="F56" s="352">
        <f t="shared" si="5"/>
        <v>0</v>
      </c>
      <c r="G56" s="5"/>
      <c r="H56" s="234">
        <f t="shared" si="11"/>
        <v>-44</v>
      </c>
      <c r="I56" s="5" cm="1">
        <f t="array" ref="I56">+_xlfn.IFS(H56&gt;1,(H56-H57),H56&lt;=1,(H56))</f>
        <v>-44</v>
      </c>
      <c r="J56" s="105">
        <f t="shared" si="6"/>
        <v>0</v>
      </c>
      <c r="K56"/>
      <c r="L56" s="1"/>
      <c r="M56" s="1"/>
      <c r="N56"/>
      <c r="O56"/>
      <c r="P56"/>
      <c r="Q56" s="175">
        <f t="shared" si="12"/>
        <v>-44</v>
      </c>
      <c r="R56" s="5" cm="1">
        <f t="array" ref="R56">+_xlfn.IFS(Q56&gt;1,(Q56-Q57),Q56&lt;=1,(Q56))</f>
        <v>-44</v>
      </c>
      <c r="S56" s="105">
        <f t="shared" si="7"/>
        <v>0</v>
      </c>
      <c r="T56" s="86"/>
      <c r="U56" s="77"/>
      <c r="V56" s="427"/>
      <c r="W56" s="175">
        <f t="shared" si="13"/>
        <v>-44</v>
      </c>
      <c r="X56" s="5" cm="1">
        <f t="array" ref="X56">+_xlfn.IFS(W56&gt;1,(W56-W57),W56&lt;=1,(W56))</f>
        <v>-44</v>
      </c>
      <c r="Y56" s="105">
        <f t="shared" si="9"/>
        <v>0</v>
      </c>
      <c r="Z56" s="175"/>
      <c r="AA56" s="105"/>
      <c r="AB56" s="5"/>
      <c r="AC56" s="5"/>
      <c r="AD56" s="5"/>
      <c r="AE56" s="175">
        <f t="shared" si="14"/>
        <v>-44</v>
      </c>
      <c r="AF56" s="5" cm="1">
        <f t="array" ref="AF56">+_xlfn.IFS(AE56&gt;1,(AE56-AE57),AE56&lt;=1,(AE56))</f>
        <v>-44</v>
      </c>
      <c r="AG56" s="105">
        <f t="shared" si="10"/>
        <v>0</v>
      </c>
      <c r="AH56" s="162"/>
      <c r="AI56" s="162"/>
    </row>
    <row r="57" spans="1:35" s="116" customFormat="1" x14ac:dyDescent="0.35">
      <c r="A57" s="79">
        <v>46</v>
      </c>
      <c r="B57" s="274">
        <v>45</v>
      </c>
      <c r="C57" s="447"/>
      <c r="D57" s="434">
        <f t="shared" si="3"/>
        <v>0</v>
      </c>
      <c r="E57" s="5">
        <f t="shared" si="4"/>
        <v>0</v>
      </c>
      <c r="F57" s="352">
        <f t="shared" si="5"/>
        <v>0</v>
      </c>
      <c r="G57" s="5"/>
      <c r="H57" s="234">
        <f t="shared" si="11"/>
        <v>-45</v>
      </c>
      <c r="I57" s="5" cm="1">
        <f t="array" ref="I57">+_xlfn.IFS(H57&gt;1,(H57-H58),H57&lt;=1,(H57))</f>
        <v>-45</v>
      </c>
      <c r="J57" s="105">
        <f t="shared" si="6"/>
        <v>0</v>
      </c>
      <c r="K57"/>
      <c r="L57" s="1"/>
      <c r="M57" s="1"/>
      <c r="N57"/>
      <c r="O57"/>
      <c r="P57"/>
      <c r="Q57" s="175">
        <f t="shared" si="12"/>
        <v>-45</v>
      </c>
      <c r="R57" s="5" cm="1">
        <f t="array" ref="R57">+_xlfn.IFS(Q57&gt;1,(Q57-Q58),Q57&lt;=1,(Q57))</f>
        <v>-45</v>
      </c>
      <c r="S57" s="105">
        <f t="shared" si="7"/>
        <v>0</v>
      </c>
      <c r="T57" s="86"/>
      <c r="U57" s="77"/>
      <c r="V57" s="426"/>
      <c r="W57" s="175">
        <f t="shared" si="13"/>
        <v>-45</v>
      </c>
      <c r="X57" s="5" cm="1">
        <f t="array" ref="X57">+_xlfn.IFS(W57&gt;1,(W57-W58),W57&lt;=1,(W57))</f>
        <v>-45</v>
      </c>
      <c r="Y57" s="105">
        <f t="shared" si="9"/>
        <v>0</v>
      </c>
      <c r="Z57" s="175"/>
      <c r="AA57" s="105"/>
      <c r="AB57" s="5"/>
      <c r="AC57" s="5"/>
      <c r="AD57" s="5"/>
      <c r="AE57" s="175">
        <f t="shared" si="14"/>
        <v>-45</v>
      </c>
      <c r="AF57" s="5" cm="1">
        <f t="array" ref="AF57">+_xlfn.IFS(AE57&gt;1,(AE57-AE58),AE57&lt;=1,(AE57))</f>
        <v>-45</v>
      </c>
      <c r="AG57" s="105">
        <f t="shared" si="10"/>
        <v>0</v>
      </c>
      <c r="AH57" s="162"/>
      <c r="AI57" s="162"/>
    </row>
    <row r="58" spans="1:35" s="116" customFormat="1" x14ac:dyDescent="0.35">
      <c r="A58" s="79">
        <v>47</v>
      </c>
      <c r="B58" s="275">
        <v>46</v>
      </c>
      <c r="C58" s="445"/>
      <c r="D58" s="434">
        <f t="shared" si="3"/>
        <v>0</v>
      </c>
      <c r="E58" s="5">
        <f t="shared" si="4"/>
        <v>0</v>
      </c>
      <c r="F58" s="352">
        <f t="shared" si="5"/>
        <v>0</v>
      </c>
      <c r="G58" s="5"/>
      <c r="H58" s="234">
        <f t="shared" si="11"/>
        <v>-46</v>
      </c>
      <c r="I58" s="5" cm="1">
        <f t="array" ref="I58">+_xlfn.IFS(H58&gt;1,(H58-H59),H58&lt;=1,(H58))</f>
        <v>-46</v>
      </c>
      <c r="J58" s="105">
        <f t="shared" si="6"/>
        <v>0</v>
      </c>
      <c r="K58"/>
      <c r="L58" s="1"/>
      <c r="M58" s="1"/>
      <c r="N58"/>
      <c r="O58"/>
      <c r="P58"/>
      <c r="Q58" s="175">
        <f t="shared" si="12"/>
        <v>-46</v>
      </c>
      <c r="R58" s="5" cm="1">
        <f t="array" ref="R58">+_xlfn.IFS(Q58&gt;1,(Q58-Q59),Q58&lt;=1,(Q58))</f>
        <v>-46</v>
      </c>
      <c r="S58" s="105">
        <f t="shared" si="7"/>
        <v>0</v>
      </c>
      <c r="T58" s="375"/>
      <c r="U58" s="162"/>
      <c r="V58" s="426"/>
      <c r="W58" s="175">
        <f t="shared" si="13"/>
        <v>-46</v>
      </c>
      <c r="X58" s="5" cm="1">
        <f t="array" ref="X58">+_xlfn.IFS(W58&gt;1,(W58-W59),W58&lt;=1,(W58))</f>
        <v>-46</v>
      </c>
      <c r="Y58" s="105">
        <f t="shared" si="9"/>
        <v>0</v>
      </c>
      <c r="Z58" s="175"/>
      <c r="AA58" s="105"/>
      <c r="AB58" s="5"/>
      <c r="AC58" s="5"/>
      <c r="AD58" s="5"/>
      <c r="AE58" s="175">
        <f t="shared" si="14"/>
        <v>-46</v>
      </c>
      <c r="AF58" s="5" cm="1">
        <f t="array" ref="AF58">+_xlfn.IFS(AE58&gt;1,(AE58-AE59),AE58&lt;=1,(AE58))</f>
        <v>-46</v>
      </c>
      <c r="AG58" s="105">
        <f t="shared" si="10"/>
        <v>0</v>
      </c>
      <c r="AH58" s="162"/>
      <c r="AI58" s="162"/>
    </row>
    <row r="59" spans="1:35" s="116" customFormat="1" x14ac:dyDescent="0.35">
      <c r="A59" s="79">
        <v>48</v>
      </c>
      <c r="B59" s="88">
        <v>47</v>
      </c>
      <c r="C59" s="447"/>
      <c r="D59" s="434">
        <f t="shared" si="3"/>
        <v>0</v>
      </c>
      <c r="E59" s="5">
        <f t="shared" si="4"/>
        <v>0</v>
      </c>
      <c r="F59" s="352">
        <f t="shared" si="5"/>
        <v>0</v>
      </c>
      <c r="G59" s="5"/>
      <c r="H59" s="234">
        <f t="shared" si="11"/>
        <v>-47</v>
      </c>
      <c r="I59" s="5" cm="1">
        <f t="array" ref="I59">+_xlfn.IFS(H59&gt;1,(H59-H60),H59&lt;=1,(H59))</f>
        <v>-47</v>
      </c>
      <c r="J59" s="105">
        <f t="shared" si="6"/>
        <v>0</v>
      </c>
      <c r="K59"/>
      <c r="L59" s="1"/>
      <c r="M59" s="1"/>
      <c r="N59"/>
      <c r="O59"/>
      <c r="P59"/>
      <c r="Q59" s="175">
        <f t="shared" si="12"/>
        <v>-47</v>
      </c>
      <c r="R59" s="5" cm="1">
        <f t="array" ref="R59">+_xlfn.IFS(Q59&gt;1,(Q59-Q60),Q59&lt;=1,(Q59))</f>
        <v>-47</v>
      </c>
      <c r="S59" s="105">
        <f t="shared" si="7"/>
        <v>0</v>
      </c>
      <c r="T59" s="375"/>
      <c r="U59" s="162"/>
      <c r="V59" s="426"/>
      <c r="W59" s="175">
        <f t="shared" si="13"/>
        <v>-47</v>
      </c>
      <c r="X59" s="5" cm="1">
        <f t="array" ref="X59">+_xlfn.IFS(W59&gt;1,(W59-W60),W59&lt;=1,(W59))</f>
        <v>-47</v>
      </c>
      <c r="Y59" s="105">
        <f t="shared" si="9"/>
        <v>0</v>
      </c>
      <c r="Z59" s="175"/>
      <c r="AA59" s="105"/>
      <c r="AB59" s="5"/>
      <c r="AC59" s="5"/>
      <c r="AD59" s="5"/>
      <c r="AE59" s="175">
        <f t="shared" si="14"/>
        <v>-47</v>
      </c>
      <c r="AF59" s="5" cm="1">
        <f t="array" ref="AF59">+_xlfn.IFS(AE59&gt;1,(AE59-AE60),AE59&lt;=1,(AE59))</f>
        <v>-47</v>
      </c>
      <c r="AG59" s="105">
        <f t="shared" si="10"/>
        <v>0</v>
      </c>
      <c r="AH59" s="162"/>
      <c r="AI59" s="162"/>
    </row>
    <row r="60" spans="1:35" s="116" customFormat="1" x14ac:dyDescent="0.35">
      <c r="A60" s="79">
        <v>49</v>
      </c>
      <c r="B60" s="88">
        <v>48</v>
      </c>
      <c r="C60" s="446"/>
      <c r="D60" s="434">
        <f t="shared" si="3"/>
        <v>0</v>
      </c>
      <c r="E60" s="5">
        <f t="shared" si="4"/>
        <v>0</v>
      </c>
      <c r="F60" s="352">
        <f t="shared" si="5"/>
        <v>0</v>
      </c>
      <c r="G60" s="5"/>
      <c r="H60" s="234">
        <f t="shared" si="11"/>
        <v>-48</v>
      </c>
      <c r="I60" s="5" cm="1">
        <f t="array" ref="I60">+_xlfn.IFS(H60&gt;1,(H60-H61),H60&lt;=1,(H60))</f>
        <v>-48</v>
      </c>
      <c r="J60" s="105">
        <f t="shared" si="6"/>
        <v>0</v>
      </c>
      <c r="K60"/>
      <c r="L60" s="1"/>
      <c r="M60" s="1"/>
      <c r="N60"/>
      <c r="O60"/>
      <c r="P60"/>
      <c r="Q60" s="175">
        <f t="shared" si="12"/>
        <v>-48</v>
      </c>
      <c r="R60" s="5" cm="1">
        <f t="array" ref="R60">+_xlfn.IFS(Q60&gt;1,(Q60-Q61),Q60&lt;=1,(Q60))</f>
        <v>-48</v>
      </c>
      <c r="S60" s="105">
        <f t="shared" si="7"/>
        <v>0</v>
      </c>
      <c r="T60" s="375"/>
      <c r="U60" s="162"/>
      <c r="V60" s="427"/>
      <c r="W60" s="175">
        <f t="shared" si="13"/>
        <v>-48</v>
      </c>
      <c r="X60" s="5" cm="1">
        <f t="array" ref="X60">+_xlfn.IFS(W60&gt;1,(W60-W61),W60&lt;=1,(W60))</f>
        <v>-48</v>
      </c>
      <c r="Y60" s="105">
        <f t="shared" si="9"/>
        <v>0</v>
      </c>
      <c r="Z60" s="175"/>
      <c r="AA60" s="105"/>
      <c r="AB60" s="5"/>
      <c r="AC60" s="5"/>
      <c r="AD60" s="5"/>
      <c r="AE60" s="175">
        <f t="shared" si="14"/>
        <v>-48</v>
      </c>
      <c r="AF60" s="5" cm="1">
        <f t="array" ref="AF60">+_xlfn.IFS(AE60&gt;1,(AE60-AE61),AE60&lt;=1,(AE60))</f>
        <v>-48</v>
      </c>
      <c r="AG60" s="105">
        <f t="shared" si="10"/>
        <v>0</v>
      </c>
      <c r="AH60" s="162"/>
      <c r="AI60" s="162"/>
    </row>
    <row r="61" spans="1:35" s="116" customFormat="1" x14ac:dyDescent="0.35">
      <c r="A61" s="79">
        <v>50</v>
      </c>
      <c r="B61" s="88">
        <v>49</v>
      </c>
      <c r="C61" s="445"/>
      <c r="D61" s="434">
        <f t="shared" si="3"/>
        <v>0</v>
      </c>
      <c r="E61" s="5">
        <f t="shared" si="4"/>
        <v>0</v>
      </c>
      <c r="F61" s="352">
        <f t="shared" si="5"/>
        <v>0</v>
      </c>
      <c r="G61" s="5"/>
      <c r="H61" s="234">
        <f t="shared" si="11"/>
        <v>-49</v>
      </c>
      <c r="I61" s="5" cm="1">
        <f t="array" ref="I61">+_xlfn.IFS(H61&gt;1,(H61-H62),H61&lt;=1,(H61))</f>
        <v>-49</v>
      </c>
      <c r="J61" s="105">
        <f t="shared" si="6"/>
        <v>0</v>
      </c>
      <c r="K61"/>
      <c r="L61" s="1"/>
      <c r="M61" s="1"/>
      <c r="N61"/>
      <c r="O61"/>
      <c r="P61"/>
      <c r="Q61" s="175">
        <f t="shared" si="12"/>
        <v>-49</v>
      </c>
      <c r="R61" s="5" cm="1">
        <f t="array" ref="R61">+_xlfn.IFS(Q61&gt;1,(Q61-Q62),Q61&lt;=1,(Q61))</f>
        <v>-49</v>
      </c>
      <c r="S61" s="105">
        <f t="shared" si="7"/>
        <v>0</v>
      </c>
      <c r="T61" s="375"/>
      <c r="U61" s="162"/>
      <c r="V61" s="426"/>
      <c r="W61" s="175">
        <f t="shared" si="13"/>
        <v>-49</v>
      </c>
      <c r="X61" s="5" cm="1">
        <f t="array" ref="X61">+_xlfn.IFS(W61&gt;1,(W61-W62),W61&lt;=1,(W61))</f>
        <v>-49</v>
      </c>
      <c r="Y61" s="105">
        <f t="shared" si="9"/>
        <v>0</v>
      </c>
      <c r="Z61" s="175"/>
      <c r="AA61" s="105"/>
      <c r="AB61" s="5"/>
      <c r="AC61" s="5"/>
      <c r="AD61" s="5"/>
      <c r="AE61" s="175">
        <f t="shared" si="14"/>
        <v>-49</v>
      </c>
      <c r="AF61" s="5" cm="1">
        <f t="array" ref="AF61">+_xlfn.IFS(AE61&gt;1,(AE61-AE62),AE61&lt;=1,(AE61))</f>
        <v>-49</v>
      </c>
      <c r="AG61" s="105">
        <f t="shared" si="10"/>
        <v>0</v>
      </c>
      <c r="AH61" s="162"/>
      <c r="AI61" s="162"/>
    </row>
    <row r="62" spans="1:35" s="82" customFormat="1" ht="21" x14ac:dyDescent="0.5">
      <c r="A62" s="79">
        <v>51</v>
      </c>
      <c r="B62" s="88">
        <v>50</v>
      </c>
      <c r="C62" s="448"/>
      <c r="D62" s="434">
        <f t="shared" si="3"/>
        <v>0</v>
      </c>
      <c r="E62" s="5">
        <f t="shared" si="4"/>
        <v>0</v>
      </c>
      <c r="F62" s="352">
        <f t="shared" si="5"/>
        <v>0</v>
      </c>
      <c r="G62" s="5"/>
      <c r="H62" s="234">
        <f t="shared" si="11"/>
        <v>-50</v>
      </c>
      <c r="I62" s="5" cm="1">
        <f t="array" ref="I62">+_xlfn.IFS(H62&gt;1,(H62-H63),H62&lt;=1,(H62))</f>
        <v>-50</v>
      </c>
      <c r="J62" s="105">
        <f t="shared" si="6"/>
        <v>0</v>
      </c>
      <c r="K62"/>
      <c r="L62" s="1"/>
      <c r="M62" s="1"/>
      <c r="N62"/>
      <c r="O62"/>
      <c r="P62"/>
      <c r="Q62" s="175">
        <f t="shared" si="12"/>
        <v>-50</v>
      </c>
      <c r="R62" s="5" cm="1">
        <f t="array" ref="R62">+_xlfn.IFS(Q62&gt;1,(Q62-Q63),Q62&lt;=1,(Q62))</f>
        <v>-50</v>
      </c>
      <c r="S62" s="105">
        <f t="shared" si="7"/>
        <v>0</v>
      </c>
      <c r="T62" s="127"/>
      <c r="V62" s="126"/>
      <c r="W62" s="175">
        <f t="shared" si="13"/>
        <v>-50</v>
      </c>
      <c r="X62" s="5" cm="1">
        <f t="array" ref="X62">+_xlfn.IFS(W62&gt;1,(W62-W63),W62&lt;=1,(W62))</f>
        <v>-50</v>
      </c>
      <c r="Y62" s="105">
        <f t="shared" si="9"/>
        <v>0</v>
      </c>
      <c r="Z62" s="175"/>
      <c r="AA62" s="105"/>
      <c r="AB62" s="5"/>
      <c r="AC62" s="5"/>
      <c r="AD62" s="5"/>
      <c r="AE62" s="175">
        <f t="shared" si="14"/>
        <v>-50</v>
      </c>
      <c r="AF62" s="5" cm="1">
        <f t="array" ref="AF62">+_xlfn.IFS(AE62&gt;1,(AE62-AE63),AE62&lt;=1,(AE62))</f>
        <v>-50</v>
      </c>
      <c r="AG62" s="105">
        <f t="shared" si="10"/>
        <v>0</v>
      </c>
    </row>
    <row r="63" spans="1:35" x14ac:dyDescent="0.35">
      <c r="A63" s="79">
        <v>52</v>
      </c>
      <c r="B63" s="274">
        <v>51</v>
      </c>
      <c r="C63" s="438"/>
      <c r="D63" s="434">
        <f t="shared" si="3"/>
        <v>0</v>
      </c>
      <c r="E63" s="5">
        <f t="shared" si="4"/>
        <v>0</v>
      </c>
      <c r="F63" s="352">
        <f t="shared" si="5"/>
        <v>0</v>
      </c>
      <c r="G63" s="5"/>
      <c r="H63" s="234">
        <f t="shared" si="11"/>
        <v>-51</v>
      </c>
      <c r="I63" s="5" cm="1">
        <f t="array" ref="I63">+_xlfn.IFS(H63&gt;1,(H63-H64),H63&lt;=1,(H63))</f>
        <v>-51</v>
      </c>
      <c r="J63" s="105">
        <f t="shared" si="6"/>
        <v>0</v>
      </c>
      <c r="L63" s="1"/>
      <c r="M63" s="1"/>
      <c r="Q63" s="175">
        <f t="shared" si="12"/>
        <v>-51</v>
      </c>
      <c r="R63" s="5" cm="1">
        <f t="array" ref="R63">+_xlfn.IFS(Q63&gt;1,(Q63-Q64),Q63&lt;=1,(Q63))</f>
        <v>-51</v>
      </c>
      <c r="S63" s="105">
        <f t="shared" si="7"/>
        <v>0</v>
      </c>
      <c r="W63" s="175">
        <f t="shared" si="13"/>
        <v>-51</v>
      </c>
      <c r="X63" s="5" cm="1">
        <f t="array" ref="X63">+_xlfn.IFS(W63&gt;1,(W63-W64),W63&lt;=1,(W63))</f>
        <v>-51</v>
      </c>
      <c r="Y63" s="105">
        <f t="shared" si="9"/>
        <v>0</v>
      </c>
      <c r="Z63" s="175"/>
      <c r="AA63" s="105"/>
      <c r="AB63" s="5"/>
      <c r="AC63" s="5"/>
      <c r="AD63" s="5"/>
      <c r="AE63" s="175">
        <f t="shared" si="14"/>
        <v>-51</v>
      </c>
      <c r="AF63" s="5" cm="1">
        <f t="array" ref="AF63">+_xlfn.IFS(AE63&gt;1,(AE63-AE64),AE63&lt;=1,(AE63))</f>
        <v>-51</v>
      </c>
      <c r="AG63" s="105">
        <f t="shared" si="10"/>
        <v>0</v>
      </c>
    </row>
    <row r="64" spans="1:35" x14ac:dyDescent="0.35">
      <c r="A64" s="79">
        <v>53</v>
      </c>
      <c r="B64" s="275">
        <v>52</v>
      </c>
      <c r="C64" s="438"/>
      <c r="D64" s="434">
        <f t="shared" si="3"/>
        <v>0</v>
      </c>
      <c r="E64" s="5">
        <f t="shared" si="4"/>
        <v>0</v>
      </c>
      <c r="F64" s="352">
        <f t="shared" si="5"/>
        <v>0</v>
      </c>
      <c r="G64" s="5"/>
      <c r="H64" s="234">
        <f t="shared" si="11"/>
        <v>-52</v>
      </c>
      <c r="I64" s="5" cm="1">
        <f t="array" ref="I64">+_xlfn.IFS(H64&gt;1,(H64-H65),H64&lt;=1,(H64))</f>
        <v>-52</v>
      </c>
      <c r="J64" s="105">
        <f t="shared" si="6"/>
        <v>0</v>
      </c>
      <c r="L64" s="1"/>
      <c r="M64" s="1"/>
      <c r="Q64" s="175">
        <f t="shared" si="12"/>
        <v>-52</v>
      </c>
      <c r="R64" s="5" cm="1">
        <f t="array" ref="R64">+_xlfn.IFS(Q64&gt;1,(Q64-Q65),Q64&lt;=1,(Q64))</f>
        <v>-52</v>
      </c>
      <c r="S64" s="105">
        <f t="shared" si="7"/>
        <v>0</v>
      </c>
      <c r="W64" s="175">
        <f t="shared" si="13"/>
        <v>-52</v>
      </c>
      <c r="X64" s="5" cm="1">
        <f t="array" ref="X64">+_xlfn.IFS(W64&gt;1,(W64-W65),W64&lt;=1,(W64))</f>
        <v>-52</v>
      </c>
      <c r="Y64" s="105">
        <f t="shared" si="9"/>
        <v>0</v>
      </c>
      <c r="Z64" s="175"/>
      <c r="AA64" s="105"/>
      <c r="AB64" s="5"/>
      <c r="AC64" s="5"/>
      <c r="AD64" s="5"/>
      <c r="AE64" s="175">
        <f t="shared" si="14"/>
        <v>-52</v>
      </c>
      <c r="AF64" s="5" cm="1">
        <f t="array" ref="AF64">+_xlfn.IFS(AE64&gt;1,(AE64-AE65),AE64&lt;=1,(AE64))</f>
        <v>-52</v>
      </c>
      <c r="AG64" s="105">
        <f t="shared" si="10"/>
        <v>0</v>
      </c>
    </row>
    <row r="65" spans="1:33" x14ac:dyDescent="0.35">
      <c r="A65" s="79">
        <v>54</v>
      </c>
      <c r="B65" s="88">
        <v>53</v>
      </c>
      <c r="C65" s="438"/>
      <c r="D65" s="434">
        <f t="shared" si="3"/>
        <v>0</v>
      </c>
      <c r="E65" s="5">
        <f t="shared" si="4"/>
        <v>0</v>
      </c>
      <c r="F65" s="352">
        <f t="shared" si="5"/>
        <v>0</v>
      </c>
      <c r="G65" s="5"/>
      <c r="H65" s="234">
        <f t="shared" si="11"/>
        <v>-53</v>
      </c>
      <c r="I65" s="5" cm="1">
        <f t="array" ref="I65">+_xlfn.IFS(H65&gt;1,(H65-H66),H65&lt;=1,(H65))</f>
        <v>-53</v>
      </c>
      <c r="J65" s="105">
        <f t="shared" si="6"/>
        <v>0</v>
      </c>
      <c r="L65" s="1"/>
      <c r="M65" s="1"/>
      <c r="Q65" s="175">
        <f t="shared" si="12"/>
        <v>-53</v>
      </c>
      <c r="R65" s="5" cm="1">
        <f t="array" ref="R65">+_xlfn.IFS(Q65&gt;1,(Q65-Q66),Q65&lt;=1,(Q65))</f>
        <v>-53</v>
      </c>
      <c r="S65" s="105">
        <f t="shared" si="7"/>
        <v>0</v>
      </c>
      <c r="W65" s="175">
        <f t="shared" si="13"/>
        <v>-53</v>
      </c>
      <c r="X65" s="5" cm="1">
        <f t="array" ref="X65">+_xlfn.IFS(W65&gt;1,(W65-W66),W65&lt;=1,(W65))</f>
        <v>-53</v>
      </c>
      <c r="Y65" s="105">
        <f t="shared" si="9"/>
        <v>0</v>
      </c>
      <c r="Z65" s="175"/>
      <c r="AA65" s="105"/>
      <c r="AB65" s="5"/>
      <c r="AC65" s="5"/>
      <c r="AD65" s="5"/>
      <c r="AE65" s="175">
        <f t="shared" si="14"/>
        <v>-53</v>
      </c>
      <c r="AF65" s="5" cm="1">
        <f t="array" ref="AF65">+_xlfn.IFS(AE65&gt;1,(AE65-AE66),AE65&lt;=1,(AE65))</f>
        <v>-53</v>
      </c>
      <c r="AG65" s="105">
        <f t="shared" si="10"/>
        <v>0</v>
      </c>
    </row>
    <row r="66" spans="1:33" x14ac:dyDescent="0.35">
      <c r="A66" s="79">
        <v>55</v>
      </c>
      <c r="B66" s="88">
        <v>54</v>
      </c>
      <c r="C66" s="438"/>
      <c r="D66" s="434">
        <f t="shared" si="3"/>
        <v>0</v>
      </c>
      <c r="E66" s="5">
        <f t="shared" si="4"/>
        <v>0</v>
      </c>
      <c r="F66" s="352">
        <f t="shared" si="5"/>
        <v>0</v>
      </c>
      <c r="G66" s="5"/>
      <c r="H66" s="234">
        <f t="shared" si="11"/>
        <v>-54</v>
      </c>
      <c r="I66" s="5" cm="1">
        <f t="array" ref="I66">+_xlfn.IFS(H66&gt;1,(H66-H67),H66&lt;=1,(H66))</f>
        <v>-54</v>
      </c>
      <c r="J66" s="105">
        <f t="shared" si="6"/>
        <v>0</v>
      </c>
      <c r="L66" s="1"/>
      <c r="M66" s="1"/>
      <c r="Q66" s="175">
        <f t="shared" si="12"/>
        <v>-54</v>
      </c>
      <c r="R66" s="5" cm="1">
        <f t="array" ref="R66">+_xlfn.IFS(Q66&gt;1,(Q66-Q67),Q66&lt;=1,(Q66))</f>
        <v>-54</v>
      </c>
      <c r="S66" s="105">
        <f t="shared" si="7"/>
        <v>0</v>
      </c>
      <c r="W66" s="175">
        <f t="shared" si="13"/>
        <v>-54</v>
      </c>
      <c r="X66" s="5" cm="1">
        <f t="array" ref="X66">+_xlfn.IFS(W66&gt;1,(W66-W67),W66&lt;=1,(W66))</f>
        <v>-54</v>
      </c>
      <c r="Y66" s="105">
        <f t="shared" si="9"/>
        <v>0</v>
      </c>
      <c r="Z66" s="175"/>
      <c r="AA66" s="105"/>
      <c r="AB66" s="5"/>
      <c r="AC66" s="5"/>
      <c r="AD66" s="5"/>
      <c r="AE66" s="175">
        <f t="shared" si="14"/>
        <v>-54</v>
      </c>
      <c r="AF66" s="5" cm="1">
        <f t="array" ref="AF66">+_xlfn.IFS(AE66&gt;1,(AE66-AE67),AE66&lt;=1,(AE66))</f>
        <v>-54</v>
      </c>
      <c r="AG66" s="105">
        <f t="shared" si="10"/>
        <v>0</v>
      </c>
    </row>
    <row r="67" spans="1:33" x14ac:dyDescent="0.35">
      <c r="A67" s="79">
        <v>56</v>
      </c>
      <c r="B67" s="88">
        <v>55</v>
      </c>
      <c r="C67" s="438"/>
      <c r="D67" s="434">
        <f t="shared" si="3"/>
        <v>0</v>
      </c>
      <c r="E67" s="5">
        <f t="shared" si="4"/>
        <v>0</v>
      </c>
      <c r="F67" s="352">
        <f t="shared" si="5"/>
        <v>0</v>
      </c>
      <c r="G67" s="5"/>
      <c r="H67" s="234">
        <f t="shared" si="11"/>
        <v>-55</v>
      </c>
      <c r="I67" s="5" cm="1">
        <f t="array" ref="I67">+_xlfn.IFS(H67&gt;1,(H67-H68),H67&lt;=1,(H67))</f>
        <v>-55</v>
      </c>
      <c r="J67" s="105">
        <f t="shared" si="6"/>
        <v>0</v>
      </c>
      <c r="L67" s="1"/>
      <c r="M67" s="1"/>
      <c r="Q67" s="175">
        <f t="shared" si="12"/>
        <v>-55</v>
      </c>
      <c r="R67" s="5" cm="1">
        <f t="array" ref="R67">+_xlfn.IFS(Q67&gt;1,(Q67-Q68),Q67&lt;=1,(Q67))</f>
        <v>-55</v>
      </c>
      <c r="S67" s="105">
        <f t="shared" si="7"/>
        <v>0</v>
      </c>
      <c r="W67" s="175">
        <f t="shared" si="13"/>
        <v>-55</v>
      </c>
      <c r="X67" s="5" cm="1">
        <f t="array" ref="X67">+_xlfn.IFS(W67&gt;1,(W67-W68),W67&lt;=1,(W67))</f>
        <v>-55</v>
      </c>
      <c r="Y67" s="105">
        <f t="shared" si="9"/>
        <v>0</v>
      </c>
      <c r="Z67" s="175"/>
      <c r="AA67" s="105"/>
      <c r="AB67" s="5"/>
      <c r="AC67" s="5"/>
      <c r="AD67" s="5"/>
      <c r="AE67" s="175">
        <f t="shared" si="14"/>
        <v>-55</v>
      </c>
      <c r="AF67" s="5" cm="1">
        <f t="array" ref="AF67">+_xlfn.IFS(AE67&gt;1,(AE67-AE68),AE67&lt;=1,(AE67))</f>
        <v>-55</v>
      </c>
      <c r="AG67" s="105">
        <f t="shared" si="10"/>
        <v>0</v>
      </c>
    </row>
    <row r="68" spans="1:33" x14ac:dyDescent="0.35">
      <c r="A68" s="79">
        <v>57</v>
      </c>
      <c r="B68" s="88">
        <v>56</v>
      </c>
      <c r="C68" s="438"/>
      <c r="D68" s="434">
        <f t="shared" si="3"/>
        <v>0</v>
      </c>
      <c r="E68" s="5">
        <f t="shared" si="4"/>
        <v>0</v>
      </c>
      <c r="F68" s="352">
        <f t="shared" si="5"/>
        <v>0</v>
      </c>
      <c r="G68" s="5"/>
      <c r="H68" s="234">
        <f t="shared" si="11"/>
        <v>-56</v>
      </c>
      <c r="I68" s="5" cm="1">
        <f t="array" ref="I68">+_xlfn.IFS(H68&gt;1,(H68-H69),H68&lt;=1,(H68))</f>
        <v>-56</v>
      </c>
      <c r="J68" s="105">
        <f t="shared" si="6"/>
        <v>0</v>
      </c>
      <c r="L68" s="1"/>
      <c r="M68" s="1"/>
      <c r="Q68" s="175">
        <f t="shared" si="12"/>
        <v>-56</v>
      </c>
      <c r="R68" s="5" cm="1">
        <f t="array" ref="R68">+_xlfn.IFS(Q68&gt;1,(Q68-Q69),Q68&lt;=1,(Q68))</f>
        <v>-56</v>
      </c>
      <c r="S68" s="105">
        <f t="shared" si="7"/>
        <v>0</v>
      </c>
      <c r="W68" s="175">
        <f t="shared" si="13"/>
        <v>-56</v>
      </c>
      <c r="X68" s="5" cm="1">
        <f t="array" ref="X68">+_xlfn.IFS(W68&gt;1,(W68-W69),W68&lt;=1,(W68))</f>
        <v>-56</v>
      </c>
      <c r="Y68" s="105">
        <f t="shared" si="9"/>
        <v>0</v>
      </c>
      <c r="Z68" s="175"/>
      <c r="AA68" s="105"/>
      <c r="AB68" s="5"/>
      <c r="AC68" s="5"/>
      <c r="AD68" s="5"/>
      <c r="AE68" s="175">
        <f t="shared" si="14"/>
        <v>-56</v>
      </c>
      <c r="AF68" s="5" cm="1">
        <f t="array" ref="AF68">+_xlfn.IFS(AE68&gt;1,(AE68-AE69),AE68&lt;=1,(AE68))</f>
        <v>-56</v>
      </c>
      <c r="AG68" s="105">
        <f t="shared" si="10"/>
        <v>0</v>
      </c>
    </row>
    <row r="69" spans="1:33" x14ac:dyDescent="0.35">
      <c r="A69" s="79">
        <v>58</v>
      </c>
      <c r="B69" s="274">
        <v>57</v>
      </c>
      <c r="C69" s="438"/>
      <c r="D69" s="434">
        <f t="shared" si="3"/>
        <v>0</v>
      </c>
      <c r="E69" s="5">
        <f t="shared" si="4"/>
        <v>0</v>
      </c>
      <c r="F69" s="352">
        <f t="shared" si="5"/>
        <v>0</v>
      </c>
      <c r="G69" s="5"/>
      <c r="H69" s="234">
        <f t="shared" si="11"/>
        <v>-57</v>
      </c>
      <c r="I69" s="5" cm="1">
        <f t="array" ref="I69">+_xlfn.IFS(H69&gt;1,(H69-H70),H69&lt;=1,(H69))</f>
        <v>-57</v>
      </c>
      <c r="J69" s="105">
        <f t="shared" si="6"/>
        <v>0</v>
      </c>
      <c r="L69" s="1"/>
      <c r="M69" s="1"/>
      <c r="Q69" s="175">
        <f t="shared" si="12"/>
        <v>-57</v>
      </c>
      <c r="R69" s="5" cm="1">
        <f t="array" ref="R69">+_xlfn.IFS(Q69&gt;1,(Q69-Q70),Q69&lt;=1,(Q69))</f>
        <v>-57</v>
      </c>
      <c r="S69" s="105">
        <f t="shared" si="7"/>
        <v>0</v>
      </c>
      <c r="W69" s="175">
        <f t="shared" si="13"/>
        <v>-57</v>
      </c>
      <c r="X69" s="5" cm="1">
        <f t="array" ref="X69">+_xlfn.IFS(W69&gt;1,(W69-W70),W69&lt;=1,(W69))</f>
        <v>-57</v>
      </c>
      <c r="Y69" s="105">
        <f t="shared" si="9"/>
        <v>0</v>
      </c>
      <c r="Z69" s="175"/>
      <c r="AA69" s="105"/>
      <c r="AB69" s="5"/>
      <c r="AC69" s="5"/>
      <c r="AD69" s="5"/>
      <c r="AE69" s="175">
        <f t="shared" si="14"/>
        <v>-57</v>
      </c>
      <c r="AF69" s="5" cm="1">
        <f t="array" ref="AF69">+_xlfn.IFS(AE69&gt;1,(AE69-AE70),AE69&lt;=1,(AE69))</f>
        <v>-57</v>
      </c>
      <c r="AG69" s="105">
        <f t="shared" si="10"/>
        <v>0</v>
      </c>
    </row>
    <row r="70" spans="1:33" x14ac:dyDescent="0.35">
      <c r="A70" s="79">
        <v>59</v>
      </c>
      <c r="B70" s="275">
        <v>58</v>
      </c>
      <c r="C70" s="438"/>
      <c r="D70" s="434">
        <f t="shared" si="3"/>
        <v>0</v>
      </c>
      <c r="E70" s="5">
        <f t="shared" si="4"/>
        <v>0</v>
      </c>
      <c r="F70" s="352">
        <f t="shared" si="5"/>
        <v>0</v>
      </c>
      <c r="G70" s="5"/>
      <c r="H70" s="234">
        <f t="shared" si="11"/>
        <v>-58</v>
      </c>
      <c r="I70" s="5" cm="1">
        <f t="array" ref="I70">+_xlfn.IFS(H70&gt;1,(H70-H71),H70&lt;=1,(H70))</f>
        <v>-58</v>
      </c>
      <c r="J70" s="105">
        <f t="shared" si="6"/>
        <v>0</v>
      </c>
      <c r="L70" s="1"/>
      <c r="M70" s="1"/>
      <c r="Q70" s="175">
        <f t="shared" si="12"/>
        <v>-58</v>
      </c>
      <c r="R70" s="5" cm="1">
        <f t="array" ref="R70">+_xlfn.IFS(Q70&gt;1,(Q70-Q71),Q70&lt;=1,(Q70))</f>
        <v>-58</v>
      </c>
      <c r="S70" s="105">
        <f t="shared" si="7"/>
        <v>0</v>
      </c>
      <c r="W70" s="175">
        <f t="shared" si="13"/>
        <v>-58</v>
      </c>
      <c r="X70" s="5" cm="1">
        <f t="array" ref="X70">+_xlfn.IFS(W70&gt;1,(W70-W71),W70&lt;=1,(W70))</f>
        <v>-58</v>
      </c>
      <c r="Y70" s="105">
        <f t="shared" si="9"/>
        <v>0</v>
      </c>
      <c r="Z70" s="175"/>
      <c r="AA70" s="105"/>
      <c r="AB70" s="5"/>
      <c r="AC70" s="5"/>
      <c r="AD70" s="5"/>
      <c r="AE70" s="175">
        <f t="shared" si="14"/>
        <v>-58</v>
      </c>
      <c r="AF70" s="5" cm="1">
        <f t="array" ref="AF70">+_xlfn.IFS(AE70&gt;1,(AE70-AE71),AE70&lt;=1,(AE70))</f>
        <v>-58</v>
      </c>
      <c r="AG70" s="105">
        <f t="shared" si="10"/>
        <v>0</v>
      </c>
    </row>
    <row r="71" spans="1:33" x14ac:dyDescent="0.35">
      <c r="A71" s="79">
        <v>60</v>
      </c>
      <c r="B71" s="88">
        <v>59</v>
      </c>
      <c r="C71" s="438"/>
      <c r="D71" s="434">
        <f t="shared" si="3"/>
        <v>0</v>
      </c>
      <c r="E71" s="5">
        <f t="shared" si="4"/>
        <v>0</v>
      </c>
      <c r="F71" s="352">
        <f t="shared" si="5"/>
        <v>0</v>
      </c>
      <c r="G71" s="5"/>
      <c r="H71" s="234">
        <f t="shared" si="11"/>
        <v>-59</v>
      </c>
      <c r="I71" s="5" cm="1">
        <f t="array" ref="I71">+_xlfn.IFS(H71&gt;1,(H71-H72),H71&lt;=1,(H71))</f>
        <v>-59</v>
      </c>
      <c r="J71" s="105">
        <f t="shared" si="6"/>
        <v>0</v>
      </c>
      <c r="L71" s="1"/>
      <c r="M71" s="1"/>
      <c r="Q71" s="175">
        <f t="shared" si="12"/>
        <v>-59</v>
      </c>
      <c r="R71" s="5" cm="1">
        <f t="array" ref="R71">+_xlfn.IFS(Q71&gt;1,(Q71-Q72),Q71&lt;=1,(Q71))</f>
        <v>-59</v>
      </c>
      <c r="S71" s="105">
        <f t="shared" si="7"/>
        <v>0</v>
      </c>
      <c r="W71" s="175">
        <f t="shared" si="13"/>
        <v>-59</v>
      </c>
      <c r="X71" s="5" cm="1">
        <f t="array" ref="X71">+_xlfn.IFS(W71&gt;1,(W71-W72),W71&lt;=1,(W71))</f>
        <v>-59</v>
      </c>
      <c r="Y71" s="105">
        <f t="shared" si="9"/>
        <v>0</v>
      </c>
      <c r="Z71" s="175"/>
      <c r="AA71" s="105"/>
      <c r="AB71" s="5"/>
      <c r="AC71" s="5"/>
      <c r="AD71" s="5"/>
      <c r="AE71" s="175">
        <f t="shared" si="14"/>
        <v>-59</v>
      </c>
      <c r="AF71" s="5" cm="1">
        <f t="array" ref="AF71">+_xlfn.IFS(AE71&gt;1,(AE71-AE72),AE71&lt;=1,(AE71))</f>
        <v>-59</v>
      </c>
      <c r="AG71" s="105">
        <f t="shared" si="10"/>
        <v>0</v>
      </c>
    </row>
    <row r="72" spans="1:33" x14ac:dyDescent="0.35">
      <c r="A72" s="79">
        <v>61</v>
      </c>
      <c r="B72" s="88">
        <v>60</v>
      </c>
      <c r="C72" s="438"/>
      <c r="D72" s="434">
        <f t="shared" si="3"/>
        <v>0</v>
      </c>
      <c r="E72" s="5">
        <f t="shared" si="4"/>
        <v>0</v>
      </c>
      <c r="F72" s="352">
        <f t="shared" si="5"/>
        <v>0</v>
      </c>
      <c r="G72" s="5"/>
      <c r="H72" s="234">
        <f t="shared" si="11"/>
        <v>-60</v>
      </c>
      <c r="I72" s="5" cm="1">
        <f t="array" ref="I72">+_xlfn.IFS(H72&gt;1,(H72-H73),H72&lt;=1,(H72))</f>
        <v>-60</v>
      </c>
      <c r="J72" s="105">
        <f t="shared" si="6"/>
        <v>0</v>
      </c>
      <c r="L72" s="1"/>
      <c r="M72" s="1"/>
      <c r="Q72" s="175">
        <f t="shared" si="12"/>
        <v>-60</v>
      </c>
      <c r="R72" s="5" cm="1">
        <f t="array" ref="R72">+_xlfn.IFS(Q72&gt;1,(Q72-Q73),Q72&lt;=1,(Q72))</f>
        <v>-60</v>
      </c>
      <c r="S72" s="105">
        <f t="shared" si="7"/>
        <v>0</v>
      </c>
      <c r="W72" s="175">
        <f t="shared" si="13"/>
        <v>-60</v>
      </c>
      <c r="X72" s="5" cm="1">
        <f t="array" ref="X72">+_xlfn.IFS(W72&gt;1,(W72-W73),W72&lt;=1,(W72))</f>
        <v>-60</v>
      </c>
      <c r="Y72" s="105">
        <f t="shared" si="9"/>
        <v>0</v>
      </c>
      <c r="Z72" s="175"/>
      <c r="AA72" s="105"/>
      <c r="AB72" s="5"/>
      <c r="AC72" s="5"/>
      <c r="AD72" s="5"/>
      <c r="AE72" s="175">
        <f t="shared" si="14"/>
        <v>-60</v>
      </c>
      <c r="AF72" s="5" cm="1">
        <f t="array" ref="AF72">+_xlfn.IFS(AE72&gt;1,(AE72-AE73),AE72&lt;=1,(AE72))</f>
        <v>-60</v>
      </c>
      <c r="AG72" s="105">
        <f t="shared" si="10"/>
        <v>0</v>
      </c>
    </row>
    <row r="73" spans="1:33" x14ac:dyDescent="0.35">
      <c r="A73" s="79">
        <v>62</v>
      </c>
      <c r="B73" s="88">
        <v>61</v>
      </c>
      <c r="C73" s="438"/>
      <c r="D73" s="434">
        <f t="shared" si="3"/>
        <v>0</v>
      </c>
      <c r="E73" s="5">
        <f t="shared" si="4"/>
        <v>0</v>
      </c>
      <c r="F73" s="352">
        <f t="shared" si="5"/>
        <v>0</v>
      </c>
      <c r="G73" s="5"/>
      <c r="H73" s="234">
        <f t="shared" si="11"/>
        <v>-61</v>
      </c>
      <c r="I73" s="5" cm="1">
        <f t="array" ref="I73">+_xlfn.IFS(H73&gt;1,(H73-H74),H73&lt;=1,(H73))</f>
        <v>-61</v>
      </c>
      <c r="J73" s="105">
        <f t="shared" si="6"/>
        <v>0</v>
      </c>
      <c r="L73" s="1"/>
      <c r="M73" s="1"/>
      <c r="Q73" s="175">
        <f t="shared" si="12"/>
        <v>-61</v>
      </c>
      <c r="R73" s="5" cm="1">
        <f t="array" ref="R73">+_xlfn.IFS(Q73&gt;1,(Q73-Q74),Q73&lt;=1,(Q73))</f>
        <v>-61</v>
      </c>
      <c r="S73" s="105">
        <f t="shared" si="7"/>
        <v>0</v>
      </c>
      <c r="W73" s="175">
        <f t="shared" si="13"/>
        <v>-61</v>
      </c>
      <c r="X73" s="5" cm="1">
        <f t="array" ref="X73">+_xlfn.IFS(W73&gt;1,(W73-W74),W73&lt;=1,(W73))</f>
        <v>-61</v>
      </c>
      <c r="Y73" s="105">
        <f t="shared" si="9"/>
        <v>0</v>
      </c>
      <c r="Z73" s="175"/>
      <c r="AA73" s="105"/>
      <c r="AB73" s="5"/>
      <c r="AC73" s="5"/>
      <c r="AD73" s="5"/>
      <c r="AE73" s="175">
        <f t="shared" si="14"/>
        <v>-61</v>
      </c>
      <c r="AF73" s="5" cm="1">
        <f t="array" ref="AF73">+_xlfn.IFS(AE73&gt;1,(AE73-AE74),AE73&lt;=1,(AE73))</f>
        <v>-61</v>
      </c>
      <c r="AG73" s="105">
        <f t="shared" si="10"/>
        <v>0</v>
      </c>
    </row>
    <row r="74" spans="1:33" x14ac:dyDescent="0.35">
      <c r="A74" s="79">
        <v>63</v>
      </c>
      <c r="B74" s="88">
        <v>62</v>
      </c>
      <c r="C74" s="438"/>
      <c r="D74" s="434">
        <f t="shared" si="3"/>
        <v>0</v>
      </c>
      <c r="E74" s="5">
        <f t="shared" si="4"/>
        <v>0</v>
      </c>
      <c r="F74" s="352">
        <f t="shared" si="5"/>
        <v>0</v>
      </c>
      <c r="G74" s="5"/>
      <c r="H74" s="234">
        <f t="shared" si="11"/>
        <v>-62</v>
      </c>
      <c r="I74" s="5" cm="1">
        <f t="array" ref="I74">+_xlfn.IFS(H74&gt;1,(H74-H75),H74&lt;=1,(H74))</f>
        <v>-62</v>
      </c>
      <c r="J74" s="105">
        <f t="shared" si="6"/>
        <v>0</v>
      </c>
      <c r="L74" s="1"/>
      <c r="M74" s="1"/>
      <c r="Q74" s="175">
        <f t="shared" si="12"/>
        <v>-62</v>
      </c>
      <c r="R74" s="5" cm="1">
        <f t="array" ref="R74">+_xlfn.IFS(Q74&gt;1,(Q74-Q75),Q74&lt;=1,(Q74))</f>
        <v>-62</v>
      </c>
      <c r="S74" s="105">
        <f t="shared" si="7"/>
        <v>0</v>
      </c>
      <c r="W74" s="175">
        <f t="shared" si="13"/>
        <v>-62</v>
      </c>
      <c r="X74" s="5" cm="1">
        <f t="array" ref="X74">+_xlfn.IFS(W74&gt;1,(W74-W75),W74&lt;=1,(W74))</f>
        <v>-62</v>
      </c>
      <c r="Y74" s="105">
        <f t="shared" si="9"/>
        <v>0</v>
      </c>
      <c r="Z74" s="175"/>
      <c r="AA74" s="105"/>
      <c r="AB74" s="5"/>
      <c r="AC74" s="5"/>
      <c r="AD74" s="5"/>
      <c r="AE74" s="175">
        <f t="shared" si="14"/>
        <v>-62</v>
      </c>
      <c r="AF74" s="5" cm="1">
        <f t="array" ref="AF74">+_xlfn.IFS(AE74&gt;1,(AE74-AE75),AE74&lt;=1,(AE74))</f>
        <v>-62</v>
      </c>
      <c r="AG74" s="105">
        <f t="shared" si="10"/>
        <v>0</v>
      </c>
    </row>
    <row r="75" spans="1:33" x14ac:dyDescent="0.35">
      <c r="A75" s="79">
        <v>64</v>
      </c>
      <c r="B75" s="274">
        <v>63</v>
      </c>
      <c r="C75" s="438"/>
      <c r="D75" s="434">
        <f t="shared" si="3"/>
        <v>0</v>
      </c>
      <c r="E75" s="5">
        <f t="shared" si="4"/>
        <v>0</v>
      </c>
      <c r="F75" s="352">
        <f t="shared" si="5"/>
        <v>0</v>
      </c>
      <c r="G75" s="5"/>
      <c r="H75" s="234">
        <f t="shared" si="11"/>
        <v>-63</v>
      </c>
      <c r="I75" s="5" cm="1">
        <f t="array" ref="I75">+_xlfn.IFS(H75&gt;1,(H75-H76),H75&lt;=1,(H75))</f>
        <v>-63</v>
      </c>
      <c r="J75" s="105">
        <f t="shared" si="6"/>
        <v>0</v>
      </c>
      <c r="L75" s="1"/>
      <c r="M75" s="1"/>
      <c r="Q75" s="175">
        <f t="shared" si="12"/>
        <v>-63</v>
      </c>
      <c r="R75" s="5" cm="1">
        <f t="array" ref="R75">+_xlfn.IFS(Q75&gt;1,(Q75-Q76),Q75&lt;=1,(Q75))</f>
        <v>-63</v>
      </c>
      <c r="S75" s="105">
        <f t="shared" si="7"/>
        <v>0</v>
      </c>
      <c r="W75" s="175">
        <f t="shared" si="13"/>
        <v>-63</v>
      </c>
      <c r="X75" s="5" cm="1">
        <f t="array" ref="X75">+_xlfn.IFS(W75&gt;1,(W75-W76),W75&lt;=1,(W75))</f>
        <v>-63</v>
      </c>
      <c r="Y75" s="105">
        <f t="shared" si="9"/>
        <v>0</v>
      </c>
      <c r="Z75" s="175"/>
      <c r="AA75" s="105"/>
      <c r="AB75" s="5"/>
      <c r="AC75" s="5"/>
      <c r="AD75" s="5"/>
      <c r="AE75" s="175">
        <f t="shared" si="14"/>
        <v>-63</v>
      </c>
      <c r="AF75" s="5" cm="1">
        <f t="array" ref="AF75">+_xlfn.IFS(AE75&gt;1,(AE75-AE76),AE75&lt;=1,(AE75))</f>
        <v>-63</v>
      </c>
      <c r="AG75" s="105">
        <f t="shared" si="10"/>
        <v>0</v>
      </c>
    </row>
    <row r="76" spans="1:33" x14ac:dyDescent="0.35">
      <c r="A76" s="79">
        <v>65</v>
      </c>
      <c r="B76" s="275">
        <v>64</v>
      </c>
      <c r="C76" s="438"/>
      <c r="D76" s="434">
        <f t="shared" si="3"/>
        <v>0</v>
      </c>
      <c r="E76" s="5">
        <f t="shared" si="4"/>
        <v>0</v>
      </c>
      <c r="F76" s="352">
        <f t="shared" si="5"/>
        <v>0</v>
      </c>
      <c r="G76" s="5"/>
      <c r="H76" s="234">
        <f t="shared" ref="H76:H110" si="15">+$H$5-B76</f>
        <v>-64</v>
      </c>
      <c r="I76" s="5" cm="1">
        <f t="array" ref="I76">+_xlfn.IFS(H76&gt;1,(H76-H77),H76&lt;=1,(H76))</f>
        <v>-64</v>
      </c>
      <c r="J76" s="105">
        <f t="shared" si="6"/>
        <v>0</v>
      </c>
      <c r="L76" s="1"/>
      <c r="M76" s="1"/>
      <c r="Q76" s="175">
        <f t="shared" ref="Q76:Q110" si="16">+$Q$5-B76</f>
        <v>-64</v>
      </c>
      <c r="R76" s="5" cm="1">
        <f t="array" ref="R76">+_xlfn.IFS(Q76&gt;1,(Q76-Q77),Q76&lt;=1,(Q76))</f>
        <v>-64</v>
      </c>
      <c r="S76" s="105">
        <f t="shared" si="7"/>
        <v>0</v>
      </c>
      <c r="W76" s="175">
        <f t="shared" ref="W76:W110" si="17">+$W$5-B76</f>
        <v>-64</v>
      </c>
      <c r="X76" s="5" cm="1">
        <f t="array" ref="X76">+_xlfn.IFS(W76&gt;1,(W76-W77),W76&lt;=1,(W76))</f>
        <v>-64</v>
      </c>
      <c r="Y76" s="105">
        <f t="shared" si="9"/>
        <v>0</v>
      </c>
      <c r="Z76" s="175"/>
      <c r="AA76" s="105"/>
      <c r="AB76" s="5"/>
      <c r="AC76" s="5"/>
      <c r="AD76" s="5"/>
      <c r="AE76" s="175">
        <f t="shared" ref="AE76:AE110" si="18">+$AE$5-B76</f>
        <v>-64</v>
      </c>
      <c r="AF76" s="5" cm="1">
        <f t="array" ref="AF76">+_xlfn.IFS(AE76&gt;1,(AE76-AE77),AE76&lt;=1,(AE76))</f>
        <v>-64</v>
      </c>
      <c r="AG76" s="105">
        <f t="shared" si="10"/>
        <v>0</v>
      </c>
    </row>
    <row r="77" spans="1:33" x14ac:dyDescent="0.35">
      <c r="A77" s="79">
        <v>66</v>
      </c>
      <c r="B77" s="88">
        <v>65</v>
      </c>
      <c r="C77" s="438"/>
      <c r="D77" s="434">
        <f t="shared" ref="D77:D110" si="19">+E77+F77</f>
        <v>0</v>
      </c>
      <c r="E77" s="5">
        <f t="shared" ref="E77:E110" si="20">+J77+S77</f>
        <v>0</v>
      </c>
      <c r="F77" s="352">
        <f t="shared" ref="F77:F110" si="21">+Y77+AG77</f>
        <v>0</v>
      </c>
      <c r="G77" s="5"/>
      <c r="H77" s="234">
        <f t="shared" si="15"/>
        <v>-65</v>
      </c>
      <c r="I77" s="5" cm="1">
        <f t="array" ref="I77">+_xlfn.IFS(H77&gt;1,(H77-H78),H77&lt;=1,(H77))</f>
        <v>-65</v>
      </c>
      <c r="J77" s="105">
        <f t="shared" ref="J77:J110" si="22">+IF(I77&gt;0,(I77*$J$10),0)</f>
        <v>0</v>
      </c>
      <c r="L77" s="1"/>
      <c r="M77" s="1"/>
      <c r="Q77" s="175">
        <f t="shared" si="16"/>
        <v>-65</v>
      </c>
      <c r="R77" s="5" cm="1">
        <f t="array" ref="R77">+_xlfn.IFS(Q77&gt;1,(Q77-Q78),Q77&lt;=1,(Q77))</f>
        <v>-65</v>
      </c>
      <c r="S77" s="105">
        <f t="shared" ref="S77:S110" si="23">+IF(R77&gt;0,(R77*$S$10),0)</f>
        <v>0</v>
      </c>
      <c r="W77" s="175">
        <f t="shared" si="17"/>
        <v>-65</v>
      </c>
      <c r="X77" s="5" cm="1">
        <f t="array" ref="X77">+_xlfn.IFS(W77&gt;1,(W77-W78),W77&lt;=1,(W77))</f>
        <v>-65</v>
      </c>
      <c r="Y77" s="105">
        <f t="shared" ref="Y77:Y110" si="24">+IF(X77&gt;0,(X77*$Y$10),0)</f>
        <v>0</v>
      </c>
      <c r="Z77" s="175"/>
      <c r="AA77" s="105"/>
      <c r="AB77" s="5"/>
      <c r="AC77" s="5"/>
      <c r="AD77" s="5"/>
      <c r="AE77" s="175">
        <f t="shared" si="18"/>
        <v>-65</v>
      </c>
      <c r="AF77" s="5" cm="1">
        <f t="array" ref="AF77">+_xlfn.IFS(AE77&gt;1,(AE77-AE78),AE77&lt;=1,(AE77))</f>
        <v>-65</v>
      </c>
      <c r="AG77" s="105">
        <f t="shared" ref="AG77:AG111" si="25">+IF(AF77&gt;0,(AF77*$AG$10),0)</f>
        <v>0</v>
      </c>
    </row>
    <row r="78" spans="1:33" x14ac:dyDescent="0.35">
      <c r="A78" s="79">
        <v>67</v>
      </c>
      <c r="B78" s="88">
        <v>66</v>
      </c>
      <c r="C78" s="438"/>
      <c r="D78" s="434">
        <f t="shared" si="19"/>
        <v>0</v>
      </c>
      <c r="E78" s="5">
        <f t="shared" si="20"/>
        <v>0</v>
      </c>
      <c r="F78" s="352">
        <f t="shared" si="21"/>
        <v>0</v>
      </c>
      <c r="G78" s="5"/>
      <c r="H78" s="234">
        <f t="shared" si="15"/>
        <v>-66</v>
      </c>
      <c r="I78" s="5" cm="1">
        <f t="array" ref="I78">+_xlfn.IFS(H78&gt;1,(H78-H79),H78&lt;=1,(H78))</f>
        <v>-66</v>
      </c>
      <c r="J78" s="105">
        <f t="shared" si="22"/>
        <v>0</v>
      </c>
      <c r="L78" s="1"/>
      <c r="M78" s="1"/>
      <c r="Q78" s="175">
        <f t="shared" si="16"/>
        <v>-66</v>
      </c>
      <c r="R78" s="5" cm="1">
        <f t="array" ref="R78">+_xlfn.IFS(Q78&gt;1,(Q78-Q79),Q78&lt;=1,(Q78))</f>
        <v>-66</v>
      </c>
      <c r="S78" s="105">
        <f t="shared" si="23"/>
        <v>0</v>
      </c>
      <c r="W78" s="175">
        <f t="shared" si="17"/>
        <v>-66</v>
      </c>
      <c r="X78" s="5" cm="1">
        <f t="array" ref="X78">+_xlfn.IFS(W78&gt;1,(W78-W79),W78&lt;=1,(W78))</f>
        <v>-66</v>
      </c>
      <c r="Y78" s="105">
        <f t="shared" si="24"/>
        <v>0</v>
      </c>
      <c r="Z78" s="175"/>
      <c r="AA78" s="105"/>
      <c r="AB78" s="5"/>
      <c r="AC78" s="5"/>
      <c r="AD78" s="5"/>
      <c r="AE78" s="175">
        <f t="shared" si="18"/>
        <v>-66</v>
      </c>
      <c r="AF78" s="5" cm="1">
        <f t="array" ref="AF78">+_xlfn.IFS(AE78&gt;1,(AE78-AE79),AE78&lt;=1,(AE78))</f>
        <v>-66</v>
      </c>
      <c r="AG78" s="105">
        <f t="shared" si="25"/>
        <v>0</v>
      </c>
    </row>
    <row r="79" spans="1:33" x14ac:dyDescent="0.35">
      <c r="A79" s="79">
        <v>68</v>
      </c>
      <c r="B79" s="88">
        <v>67</v>
      </c>
      <c r="C79" s="438"/>
      <c r="D79" s="434">
        <f t="shared" si="19"/>
        <v>0</v>
      </c>
      <c r="E79" s="5">
        <f t="shared" si="20"/>
        <v>0</v>
      </c>
      <c r="F79" s="352">
        <f t="shared" si="21"/>
        <v>0</v>
      </c>
      <c r="G79" s="5"/>
      <c r="H79" s="234">
        <f t="shared" si="15"/>
        <v>-67</v>
      </c>
      <c r="I79" s="5" cm="1">
        <f t="array" ref="I79">+_xlfn.IFS(H79&gt;1,(H79-H80),H79&lt;=1,(H79))</f>
        <v>-67</v>
      </c>
      <c r="J79" s="105">
        <f t="shared" si="22"/>
        <v>0</v>
      </c>
      <c r="L79" s="1"/>
      <c r="M79" s="1"/>
      <c r="Q79" s="175">
        <f t="shared" si="16"/>
        <v>-67</v>
      </c>
      <c r="R79" s="5" cm="1">
        <f t="array" ref="R79">+_xlfn.IFS(Q79&gt;1,(Q79-Q80),Q79&lt;=1,(Q79))</f>
        <v>-67</v>
      </c>
      <c r="S79" s="105">
        <f t="shared" si="23"/>
        <v>0</v>
      </c>
      <c r="W79" s="175">
        <f t="shared" si="17"/>
        <v>-67</v>
      </c>
      <c r="X79" s="5" cm="1">
        <f t="array" ref="X79">+_xlfn.IFS(W79&gt;1,(W79-W80),W79&lt;=1,(W79))</f>
        <v>-67</v>
      </c>
      <c r="Y79" s="105">
        <f t="shared" si="24"/>
        <v>0</v>
      </c>
      <c r="Z79" s="175"/>
      <c r="AA79" s="105"/>
      <c r="AB79" s="5"/>
      <c r="AC79" s="5"/>
      <c r="AD79" s="5"/>
      <c r="AE79" s="175">
        <f t="shared" si="18"/>
        <v>-67</v>
      </c>
      <c r="AF79" s="5" cm="1">
        <f t="array" ref="AF79">+_xlfn.IFS(AE79&gt;1,(AE79-AE80),AE79&lt;=1,(AE79))</f>
        <v>-67</v>
      </c>
      <c r="AG79" s="105">
        <f t="shared" si="25"/>
        <v>0</v>
      </c>
    </row>
    <row r="80" spans="1:33" x14ac:dyDescent="0.35">
      <c r="A80" s="79">
        <v>69</v>
      </c>
      <c r="B80" s="88">
        <v>68</v>
      </c>
      <c r="C80" s="438"/>
      <c r="D80" s="434">
        <f t="shared" si="19"/>
        <v>0</v>
      </c>
      <c r="E80" s="5">
        <f t="shared" si="20"/>
        <v>0</v>
      </c>
      <c r="F80" s="352">
        <f t="shared" si="21"/>
        <v>0</v>
      </c>
      <c r="G80" s="5"/>
      <c r="H80" s="234">
        <f t="shared" si="15"/>
        <v>-68</v>
      </c>
      <c r="I80" s="5" cm="1">
        <f t="array" ref="I80">+_xlfn.IFS(H80&gt;1,(H80-H81),H80&lt;=1,(H80))</f>
        <v>-68</v>
      </c>
      <c r="J80" s="105">
        <f t="shared" si="22"/>
        <v>0</v>
      </c>
      <c r="L80" s="1"/>
      <c r="M80" s="1"/>
      <c r="Q80" s="175">
        <f t="shared" si="16"/>
        <v>-68</v>
      </c>
      <c r="R80" s="5" cm="1">
        <f t="array" ref="R80">+_xlfn.IFS(Q80&gt;1,(Q80-Q81),Q80&lt;=1,(Q80))</f>
        <v>-68</v>
      </c>
      <c r="S80" s="105">
        <f t="shared" si="23"/>
        <v>0</v>
      </c>
      <c r="W80" s="175">
        <f t="shared" si="17"/>
        <v>-68</v>
      </c>
      <c r="X80" s="5" cm="1">
        <f t="array" ref="X80">+_xlfn.IFS(W80&gt;1,(W80-W81),W80&lt;=1,(W80))</f>
        <v>-68</v>
      </c>
      <c r="Y80" s="105">
        <f t="shared" si="24"/>
        <v>0</v>
      </c>
      <c r="Z80" s="175"/>
      <c r="AA80" s="105"/>
      <c r="AB80" s="5"/>
      <c r="AC80" s="5"/>
      <c r="AD80" s="5"/>
      <c r="AE80" s="175">
        <f t="shared" si="18"/>
        <v>-68</v>
      </c>
      <c r="AF80" s="5" cm="1">
        <f t="array" ref="AF80">+_xlfn.IFS(AE80&gt;1,(AE80-AE81),AE80&lt;=1,(AE80))</f>
        <v>-68</v>
      </c>
      <c r="AG80" s="105">
        <f t="shared" si="25"/>
        <v>0</v>
      </c>
    </row>
    <row r="81" spans="1:33" x14ac:dyDescent="0.35">
      <c r="A81" s="79">
        <v>70</v>
      </c>
      <c r="B81" s="274">
        <v>69</v>
      </c>
      <c r="C81" s="438"/>
      <c r="D81" s="434">
        <f t="shared" si="19"/>
        <v>0</v>
      </c>
      <c r="E81" s="5">
        <f t="shared" si="20"/>
        <v>0</v>
      </c>
      <c r="F81" s="352">
        <f t="shared" si="21"/>
        <v>0</v>
      </c>
      <c r="G81" s="5"/>
      <c r="H81" s="234">
        <f t="shared" si="15"/>
        <v>-69</v>
      </c>
      <c r="I81" s="5" cm="1">
        <f t="array" ref="I81">+_xlfn.IFS(H81&gt;1,(H81-H82),H81&lt;=1,(H81))</f>
        <v>-69</v>
      </c>
      <c r="J81" s="105">
        <f t="shared" si="22"/>
        <v>0</v>
      </c>
      <c r="L81" s="1"/>
      <c r="M81" s="1"/>
      <c r="Q81" s="175">
        <f t="shared" si="16"/>
        <v>-69</v>
      </c>
      <c r="R81" s="5" cm="1">
        <f t="array" ref="R81">+_xlfn.IFS(Q81&gt;1,(Q81-Q82),Q81&lt;=1,(Q81))</f>
        <v>-69</v>
      </c>
      <c r="S81" s="105">
        <f t="shared" si="23"/>
        <v>0</v>
      </c>
      <c r="W81" s="175">
        <f t="shared" si="17"/>
        <v>-69</v>
      </c>
      <c r="X81" s="5" cm="1">
        <f t="array" ref="X81">+_xlfn.IFS(W81&gt;1,(W81-W82),W81&lt;=1,(W81))</f>
        <v>-69</v>
      </c>
      <c r="Y81" s="105">
        <f t="shared" si="24"/>
        <v>0</v>
      </c>
      <c r="Z81" s="175"/>
      <c r="AA81" s="105"/>
      <c r="AB81" s="5"/>
      <c r="AC81" s="5"/>
      <c r="AD81" s="5"/>
      <c r="AE81" s="175">
        <f t="shared" si="18"/>
        <v>-69</v>
      </c>
      <c r="AF81" s="5" cm="1">
        <f t="array" ref="AF81">+_xlfn.IFS(AE81&gt;1,(AE81-AE82),AE81&lt;=1,(AE81))</f>
        <v>-69</v>
      </c>
      <c r="AG81" s="105">
        <f t="shared" si="25"/>
        <v>0</v>
      </c>
    </row>
    <row r="82" spans="1:33" x14ac:dyDescent="0.35">
      <c r="A82" s="79">
        <v>71</v>
      </c>
      <c r="B82" s="275">
        <v>70</v>
      </c>
      <c r="C82" s="438"/>
      <c r="D82" s="434">
        <f t="shared" si="19"/>
        <v>0</v>
      </c>
      <c r="E82" s="5">
        <f t="shared" si="20"/>
        <v>0</v>
      </c>
      <c r="F82" s="352">
        <f t="shared" si="21"/>
        <v>0</v>
      </c>
      <c r="G82" s="5"/>
      <c r="H82" s="234">
        <f t="shared" si="15"/>
        <v>-70</v>
      </c>
      <c r="I82" s="5" cm="1">
        <f t="array" ref="I82">+_xlfn.IFS(H82&gt;1,(H82-H83),H82&lt;=1,(H82))</f>
        <v>-70</v>
      </c>
      <c r="J82" s="105">
        <f t="shared" si="22"/>
        <v>0</v>
      </c>
      <c r="L82" s="1"/>
      <c r="M82" s="1"/>
      <c r="Q82" s="175">
        <f t="shared" si="16"/>
        <v>-70</v>
      </c>
      <c r="R82" s="5" cm="1">
        <f t="array" ref="R82">+_xlfn.IFS(Q82&gt;1,(Q82-Q83),Q82&lt;=1,(Q82))</f>
        <v>-70</v>
      </c>
      <c r="S82" s="105">
        <f t="shared" si="23"/>
        <v>0</v>
      </c>
      <c r="W82" s="175">
        <f t="shared" si="17"/>
        <v>-70</v>
      </c>
      <c r="X82" s="5" cm="1">
        <f t="array" ref="X82">+_xlfn.IFS(W82&gt;1,(W82-W83),W82&lt;=1,(W82))</f>
        <v>-70</v>
      </c>
      <c r="Y82" s="105">
        <f t="shared" si="24"/>
        <v>0</v>
      </c>
      <c r="Z82" s="175"/>
      <c r="AA82" s="105"/>
      <c r="AB82" s="5"/>
      <c r="AC82" s="5"/>
      <c r="AD82" s="5"/>
      <c r="AE82" s="175">
        <f t="shared" si="18"/>
        <v>-70</v>
      </c>
      <c r="AF82" s="5" cm="1">
        <f t="array" ref="AF82">+_xlfn.IFS(AE82&gt;1,(AE82-AE83),AE82&lt;=1,(AE82))</f>
        <v>-70</v>
      </c>
      <c r="AG82" s="105">
        <f t="shared" si="25"/>
        <v>0</v>
      </c>
    </row>
    <row r="83" spans="1:33" x14ac:dyDescent="0.35">
      <c r="A83" s="79">
        <v>72</v>
      </c>
      <c r="B83" s="88">
        <v>71</v>
      </c>
      <c r="C83" s="438"/>
      <c r="D83" s="434">
        <f t="shared" si="19"/>
        <v>0</v>
      </c>
      <c r="E83" s="5">
        <f t="shared" si="20"/>
        <v>0</v>
      </c>
      <c r="F83" s="352">
        <f t="shared" si="21"/>
        <v>0</v>
      </c>
      <c r="G83" s="5"/>
      <c r="H83" s="234">
        <f t="shared" si="15"/>
        <v>-71</v>
      </c>
      <c r="I83" s="5" cm="1">
        <f t="array" ref="I83">+_xlfn.IFS(H83&gt;1,(H83-H84),H83&lt;=1,(H83))</f>
        <v>-71</v>
      </c>
      <c r="J83" s="105">
        <f t="shared" si="22"/>
        <v>0</v>
      </c>
      <c r="L83" s="1"/>
      <c r="M83" s="1"/>
      <c r="Q83" s="175">
        <f t="shared" si="16"/>
        <v>-71</v>
      </c>
      <c r="R83" s="5" cm="1">
        <f t="array" ref="R83">+_xlfn.IFS(Q83&gt;1,(Q83-Q84),Q83&lt;=1,(Q83))</f>
        <v>-71</v>
      </c>
      <c r="S83" s="105">
        <f t="shared" si="23"/>
        <v>0</v>
      </c>
      <c r="W83" s="175">
        <f t="shared" si="17"/>
        <v>-71</v>
      </c>
      <c r="X83" s="5" cm="1">
        <f t="array" ref="X83">+_xlfn.IFS(W83&gt;1,(W83-W84),W83&lt;=1,(W83))</f>
        <v>-71</v>
      </c>
      <c r="Y83" s="105">
        <f t="shared" si="24"/>
        <v>0</v>
      </c>
      <c r="Z83" s="175"/>
      <c r="AA83" s="105"/>
      <c r="AB83" s="5"/>
      <c r="AC83" s="5"/>
      <c r="AD83" s="5"/>
      <c r="AE83" s="175">
        <f t="shared" si="18"/>
        <v>-71</v>
      </c>
      <c r="AF83" s="5" cm="1">
        <f t="array" ref="AF83">+_xlfn.IFS(AE83&gt;1,(AE83-AE84),AE83&lt;=1,(AE83))</f>
        <v>-71</v>
      </c>
      <c r="AG83" s="105">
        <f t="shared" si="25"/>
        <v>0</v>
      </c>
    </row>
    <row r="84" spans="1:33" x14ac:dyDescent="0.35">
      <c r="A84" s="79">
        <v>73</v>
      </c>
      <c r="B84" s="88">
        <v>72</v>
      </c>
      <c r="C84" s="438"/>
      <c r="D84" s="434">
        <f t="shared" si="19"/>
        <v>0</v>
      </c>
      <c r="E84" s="5">
        <f t="shared" si="20"/>
        <v>0</v>
      </c>
      <c r="F84" s="352">
        <f t="shared" si="21"/>
        <v>0</v>
      </c>
      <c r="G84" s="5"/>
      <c r="H84" s="234">
        <f t="shared" si="15"/>
        <v>-72</v>
      </c>
      <c r="I84" s="5" cm="1">
        <f t="array" ref="I84">+_xlfn.IFS(H84&gt;1,(H84-H85),H84&lt;=1,(H84))</f>
        <v>-72</v>
      </c>
      <c r="J84" s="105">
        <f t="shared" si="22"/>
        <v>0</v>
      </c>
      <c r="L84" s="1"/>
      <c r="M84" s="1"/>
      <c r="Q84" s="175">
        <f t="shared" si="16"/>
        <v>-72</v>
      </c>
      <c r="R84" s="5" cm="1">
        <f t="array" ref="R84">+_xlfn.IFS(Q84&gt;1,(Q84-Q85),Q84&lt;=1,(Q84))</f>
        <v>-72</v>
      </c>
      <c r="S84" s="105">
        <f t="shared" si="23"/>
        <v>0</v>
      </c>
      <c r="W84" s="175">
        <f t="shared" si="17"/>
        <v>-72</v>
      </c>
      <c r="X84" s="5" cm="1">
        <f t="array" ref="X84">+_xlfn.IFS(W84&gt;1,(W84-W85),W84&lt;=1,(W84))</f>
        <v>-72</v>
      </c>
      <c r="Y84" s="105">
        <f t="shared" si="24"/>
        <v>0</v>
      </c>
      <c r="Z84" s="175"/>
      <c r="AA84" s="105"/>
      <c r="AB84" s="5"/>
      <c r="AC84" s="5"/>
      <c r="AD84" s="5"/>
      <c r="AE84" s="175">
        <f t="shared" si="18"/>
        <v>-72</v>
      </c>
      <c r="AF84" s="5" cm="1">
        <f t="array" ref="AF84">+_xlfn.IFS(AE84&gt;1,(AE84-AE85),AE84&lt;=1,(AE84))</f>
        <v>-72</v>
      </c>
      <c r="AG84" s="105">
        <f t="shared" si="25"/>
        <v>0</v>
      </c>
    </row>
    <row r="85" spans="1:33" x14ac:dyDescent="0.35">
      <c r="A85" s="79">
        <v>74</v>
      </c>
      <c r="B85" s="88">
        <v>73</v>
      </c>
      <c r="C85" s="438"/>
      <c r="D85" s="434">
        <f t="shared" si="19"/>
        <v>0</v>
      </c>
      <c r="E85" s="5">
        <f t="shared" si="20"/>
        <v>0</v>
      </c>
      <c r="F85" s="352">
        <f t="shared" si="21"/>
        <v>0</v>
      </c>
      <c r="G85" s="5"/>
      <c r="H85" s="234">
        <f t="shared" si="15"/>
        <v>-73</v>
      </c>
      <c r="I85" s="5" cm="1">
        <f t="array" ref="I85">+_xlfn.IFS(H85&gt;1,(H85-H86),H85&lt;=1,(H85))</f>
        <v>-73</v>
      </c>
      <c r="J85" s="105">
        <f t="shared" si="22"/>
        <v>0</v>
      </c>
      <c r="L85" s="1"/>
      <c r="M85" s="1"/>
      <c r="Q85" s="175">
        <f t="shared" si="16"/>
        <v>-73</v>
      </c>
      <c r="R85" s="5" cm="1">
        <f t="array" ref="R85">+_xlfn.IFS(Q85&gt;1,(Q85-Q86),Q85&lt;=1,(Q85))</f>
        <v>-73</v>
      </c>
      <c r="S85" s="105">
        <f t="shared" si="23"/>
        <v>0</v>
      </c>
      <c r="W85" s="175">
        <f t="shared" si="17"/>
        <v>-73</v>
      </c>
      <c r="X85" s="5" cm="1">
        <f t="array" ref="X85">+_xlfn.IFS(W85&gt;1,(W85-W86),W85&lt;=1,(W85))</f>
        <v>-73</v>
      </c>
      <c r="Y85" s="105">
        <f t="shared" si="24"/>
        <v>0</v>
      </c>
      <c r="Z85" s="175"/>
      <c r="AA85" s="105"/>
      <c r="AB85" s="5"/>
      <c r="AC85" s="5"/>
      <c r="AD85" s="5"/>
      <c r="AE85" s="175">
        <f t="shared" si="18"/>
        <v>-73</v>
      </c>
      <c r="AF85" s="5" cm="1">
        <f t="array" ref="AF85">+_xlfn.IFS(AE85&gt;1,(AE85-AE86),AE85&lt;=1,(AE85))</f>
        <v>-73</v>
      </c>
      <c r="AG85" s="105">
        <f t="shared" si="25"/>
        <v>0</v>
      </c>
    </row>
    <row r="86" spans="1:33" x14ac:dyDescent="0.35">
      <c r="A86" s="79">
        <v>75</v>
      </c>
      <c r="B86" s="88">
        <v>74</v>
      </c>
      <c r="C86" s="438"/>
      <c r="D86" s="434">
        <f t="shared" si="19"/>
        <v>0</v>
      </c>
      <c r="E86" s="5">
        <f t="shared" si="20"/>
        <v>0</v>
      </c>
      <c r="F86" s="352">
        <f t="shared" si="21"/>
        <v>0</v>
      </c>
      <c r="G86" s="5"/>
      <c r="H86" s="234">
        <f t="shared" si="15"/>
        <v>-74</v>
      </c>
      <c r="I86" s="5" cm="1">
        <f t="array" ref="I86">+_xlfn.IFS(H86&gt;1,(H86-H87),H86&lt;=1,(H86))</f>
        <v>-74</v>
      </c>
      <c r="J86" s="105">
        <f t="shared" si="22"/>
        <v>0</v>
      </c>
      <c r="L86" s="1"/>
      <c r="M86" s="1"/>
      <c r="Q86" s="175">
        <f t="shared" si="16"/>
        <v>-74</v>
      </c>
      <c r="R86" s="5" cm="1">
        <f t="array" ref="R86">+_xlfn.IFS(Q86&gt;1,(Q86-Q87),Q86&lt;=1,(Q86))</f>
        <v>-74</v>
      </c>
      <c r="S86" s="105">
        <f t="shared" si="23"/>
        <v>0</v>
      </c>
      <c r="W86" s="175">
        <f t="shared" si="17"/>
        <v>-74</v>
      </c>
      <c r="X86" s="5" cm="1">
        <f t="array" ref="X86">+_xlfn.IFS(W86&gt;1,(W86-W87),W86&lt;=1,(W86))</f>
        <v>-74</v>
      </c>
      <c r="Y86" s="105">
        <f t="shared" si="24"/>
        <v>0</v>
      </c>
      <c r="Z86" s="175"/>
      <c r="AA86" s="105"/>
      <c r="AB86" s="5"/>
      <c r="AC86" s="5"/>
      <c r="AD86" s="5"/>
      <c r="AE86" s="175">
        <f t="shared" si="18"/>
        <v>-74</v>
      </c>
      <c r="AF86" s="5" cm="1">
        <f t="array" ref="AF86">+_xlfn.IFS(AE86&gt;1,(AE86-AE87),AE86&lt;=1,(AE86))</f>
        <v>-74</v>
      </c>
      <c r="AG86" s="105">
        <f t="shared" si="25"/>
        <v>0</v>
      </c>
    </row>
    <row r="87" spans="1:33" x14ac:dyDescent="0.35">
      <c r="A87" s="79">
        <v>76</v>
      </c>
      <c r="B87" s="274">
        <v>75</v>
      </c>
      <c r="C87" s="438"/>
      <c r="D87" s="434">
        <f t="shared" si="19"/>
        <v>0</v>
      </c>
      <c r="E87" s="5">
        <f t="shared" si="20"/>
        <v>0</v>
      </c>
      <c r="F87" s="352">
        <f t="shared" si="21"/>
        <v>0</v>
      </c>
      <c r="G87" s="5"/>
      <c r="H87" s="234">
        <f t="shared" si="15"/>
        <v>-75</v>
      </c>
      <c r="I87" s="5" cm="1">
        <f t="array" ref="I87">+_xlfn.IFS(H87&gt;1,(H87-H88),H87&lt;=1,(H87))</f>
        <v>-75</v>
      </c>
      <c r="J87" s="105">
        <f t="shared" si="22"/>
        <v>0</v>
      </c>
      <c r="L87" s="1"/>
      <c r="M87" s="1"/>
      <c r="Q87" s="175">
        <f t="shared" si="16"/>
        <v>-75</v>
      </c>
      <c r="R87" s="5" cm="1">
        <f t="array" ref="R87">+_xlfn.IFS(Q87&gt;1,(Q87-Q88),Q87&lt;=1,(Q87))</f>
        <v>-75</v>
      </c>
      <c r="S87" s="105">
        <f t="shared" si="23"/>
        <v>0</v>
      </c>
      <c r="W87" s="175">
        <f t="shared" si="17"/>
        <v>-75</v>
      </c>
      <c r="X87" s="5" cm="1">
        <f t="array" ref="X87">+_xlfn.IFS(W87&gt;1,(W87-W88),W87&lt;=1,(W87))</f>
        <v>-75</v>
      </c>
      <c r="Y87" s="105">
        <f t="shared" si="24"/>
        <v>0</v>
      </c>
      <c r="Z87" s="175"/>
      <c r="AA87" s="105"/>
      <c r="AB87" s="5"/>
      <c r="AC87" s="5"/>
      <c r="AD87" s="5"/>
      <c r="AE87" s="175">
        <f t="shared" si="18"/>
        <v>-75</v>
      </c>
      <c r="AF87" s="5" cm="1">
        <f t="array" ref="AF87">+_xlfn.IFS(AE87&gt;1,(AE87-AE88),AE87&lt;=1,(AE87))</f>
        <v>-75</v>
      </c>
      <c r="AG87" s="105">
        <f t="shared" si="25"/>
        <v>0</v>
      </c>
    </row>
    <row r="88" spans="1:33" x14ac:dyDescent="0.35">
      <c r="A88" s="79">
        <v>77</v>
      </c>
      <c r="B88" s="275">
        <v>76</v>
      </c>
      <c r="C88" s="438"/>
      <c r="D88" s="434">
        <f t="shared" si="19"/>
        <v>0</v>
      </c>
      <c r="E88" s="5">
        <f t="shared" si="20"/>
        <v>0</v>
      </c>
      <c r="F88" s="352">
        <f t="shared" si="21"/>
        <v>0</v>
      </c>
      <c r="G88" s="5"/>
      <c r="H88" s="234">
        <f t="shared" si="15"/>
        <v>-76</v>
      </c>
      <c r="I88" s="5" cm="1">
        <f t="array" ref="I88">+_xlfn.IFS(H88&gt;1,(H88-H89),H88&lt;=1,(H88))</f>
        <v>-76</v>
      </c>
      <c r="J88" s="105">
        <f t="shared" si="22"/>
        <v>0</v>
      </c>
      <c r="L88" s="1"/>
      <c r="M88" s="1"/>
      <c r="Q88" s="175">
        <f t="shared" si="16"/>
        <v>-76</v>
      </c>
      <c r="R88" s="5" cm="1">
        <f t="array" ref="R88">+_xlfn.IFS(Q88&gt;1,(Q88-Q89),Q88&lt;=1,(Q88))</f>
        <v>-76</v>
      </c>
      <c r="S88" s="105">
        <f t="shared" si="23"/>
        <v>0</v>
      </c>
      <c r="W88" s="175">
        <f t="shared" si="17"/>
        <v>-76</v>
      </c>
      <c r="X88" s="5" cm="1">
        <f t="array" ref="X88">+_xlfn.IFS(W88&gt;1,(W88-W89),W88&lt;=1,(W88))</f>
        <v>-76</v>
      </c>
      <c r="Y88" s="105">
        <f t="shared" si="24"/>
        <v>0</v>
      </c>
      <c r="Z88" s="175"/>
      <c r="AA88" s="105"/>
      <c r="AB88" s="5"/>
      <c r="AC88" s="5"/>
      <c r="AD88" s="5"/>
      <c r="AE88" s="175">
        <f t="shared" si="18"/>
        <v>-76</v>
      </c>
      <c r="AF88" s="5" cm="1">
        <f t="array" ref="AF88">+_xlfn.IFS(AE88&gt;1,(AE88-AE89),AE88&lt;=1,(AE88))</f>
        <v>-76</v>
      </c>
      <c r="AG88" s="105">
        <f t="shared" si="25"/>
        <v>0</v>
      </c>
    </row>
    <row r="89" spans="1:33" x14ac:dyDescent="0.35">
      <c r="A89" s="79">
        <v>78</v>
      </c>
      <c r="B89" s="88">
        <v>77</v>
      </c>
      <c r="C89" s="438"/>
      <c r="D89" s="434">
        <f t="shared" si="19"/>
        <v>0</v>
      </c>
      <c r="E89" s="5">
        <f t="shared" si="20"/>
        <v>0</v>
      </c>
      <c r="F89" s="352">
        <f t="shared" si="21"/>
        <v>0</v>
      </c>
      <c r="G89" s="5"/>
      <c r="H89" s="234">
        <f t="shared" si="15"/>
        <v>-77</v>
      </c>
      <c r="I89" s="5" cm="1">
        <f t="array" ref="I89">+_xlfn.IFS(H89&gt;1,(H89-H90),H89&lt;=1,(H89))</f>
        <v>-77</v>
      </c>
      <c r="J89" s="105">
        <f t="shared" si="22"/>
        <v>0</v>
      </c>
      <c r="L89" s="1"/>
      <c r="M89" s="1"/>
      <c r="Q89" s="175">
        <f t="shared" si="16"/>
        <v>-77</v>
      </c>
      <c r="R89" s="5" cm="1">
        <f t="array" ref="R89">+_xlfn.IFS(Q89&gt;1,(Q89-Q90),Q89&lt;=1,(Q89))</f>
        <v>-77</v>
      </c>
      <c r="S89" s="105">
        <f t="shared" si="23"/>
        <v>0</v>
      </c>
      <c r="W89" s="175">
        <f t="shared" si="17"/>
        <v>-77</v>
      </c>
      <c r="X89" s="5" cm="1">
        <f t="array" ref="X89">+_xlfn.IFS(W89&gt;1,(W89-W90),W89&lt;=1,(W89))</f>
        <v>-77</v>
      </c>
      <c r="Y89" s="105">
        <f t="shared" si="24"/>
        <v>0</v>
      </c>
      <c r="Z89" s="175"/>
      <c r="AA89" s="105"/>
      <c r="AB89" s="5"/>
      <c r="AC89" s="5"/>
      <c r="AD89" s="5"/>
      <c r="AE89" s="175">
        <f t="shared" si="18"/>
        <v>-77</v>
      </c>
      <c r="AF89" s="5" cm="1">
        <f t="array" ref="AF89">+_xlfn.IFS(AE89&gt;1,(AE89-AE90),AE89&lt;=1,(AE89))</f>
        <v>-77</v>
      </c>
      <c r="AG89" s="105">
        <f t="shared" si="25"/>
        <v>0</v>
      </c>
    </row>
    <row r="90" spans="1:33" x14ac:dyDescent="0.35">
      <c r="A90" s="79">
        <v>79</v>
      </c>
      <c r="B90" s="88">
        <v>78</v>
      </c>
      <c r="C90" s="438"/>
      <c r="D90" s="434">
        <f t="shared" si="19"/>
        <v>0</v>
      </c>
      <c r="E90" s="5">
        <f t="shared" si="20"/>
        <v>0</v>
      </c>
      <c r="F90" s="352">
        <f t="shared" si="21"/>
        <v>0</v>
      </c>
      <c r="G90" s="5"/>
      <c r="H90" s="234">
        <f t="shared" si="15"/>
        <v>-78</v>
      </c>
      <c r="I90" s="5" cm="1">
        <f t="array" ref="I90">+_xlfn.IFS(H90&gt;1,(H90-H91),H90&lt;=1,(H90))</f>
        <v>-78</v>
      </c>
      <c r="J90" s="105">
        <f t="shared" si="22"/>
        <v>0</v>
      </c>
      <c r="L90" s="1"/>
      <c r="M90" s="1"/>
      <c r="Q90" s="175">
        <f t="shared" si="16"/>
        <v>-78</v>
      </c>
      <c r="R90" s="5" cm="1">
        <f t="array" ref="R90">+_xlfn.IFS(Q90&gt;1,(Q90-Q91),Q90&lt;=1,(Q90))</f>
        <v>-78</v>
      </c>
      <c r="S90" s="105">
        <f t="shared" si="23"/>
        <v>0</v>
      </c>
      <c r="W90" s="175">
        <f t="shared" si="17"/>
        <v>-78</v>
      </c>
      <c r="X90" s="5" cm="1">
        <f t="array" ref="X90">+_xlfn.IFS(W90&gt;1,(W90-W91),W90&lt;=1,(W90))</f>
        <v>-78</v>
      </c>
      <c r="Y90" s="105">
        <f t="shared" si="24"/>
        <v>0</v>
      </c>
      <c r="Z90" s="175"/>
      <c r="AA90" s="105"/>
      <c r="AB90" s="5"/>
      <c r="AC90" s="5"/>
      <c r="AD90" s="5"/>
      <c r="AE90" s="175">
        <f t="shared" si="18"/>
        <v>-78</v>
      </c>
      <c r="AF90" s="5" cm="1">
        <f t="array" ref="AF90">+_xlfn.IFS(AE90&gt;1,(AE90-AE91),AE90&lt;=1,(AE90))</f>
        <v>-78</v>
      </c>
      <c r="AG90" s="105">
        <f t="shared" si="25"/>
        <v>0</v>
      </c>
    </row>
    <row r="91" spans="1:33" x14ac:dyDescent="0.35">
      <c r="A91" s="79">
        <v>80</v>
      </c>
      <c r="B91" s="88">
        <v>79</v>
      </c>
      <c r="C91" s="438"/>
      <c r="D91" s="434">
        <f t="shared" si="19"/>
        <v>0</v>
      </c>
      <c r="E91" s="5">
        <f t="shared" si="20"/>
        <v>0</v>
      </c>
      <c r="F91" s="352">
        <f t="shared" si="21"/>
        <v>0</v>
      </c>
      <c r="G91" s="5"/>
      <c r="H91" s="234">
        <f t="shared" si="15"/>
        <v>-79</v>
      </c>
      <c r="I91" s="5" cm="1">
        <f t="array" ref="I91">+_xlfn.IFS(H91&gt;1,(H91-H92),H91&lt;=1,(H91))</f>
        <v>-79</v>
      </c>
      <c r="J91" s="105">
        <f t="shared" si="22"/>
        <v>0</v>
      </c>
      <c r="L91" s="1"/>
      <c r="M91" s="1"/>
      <c r="Q91" s="175">
        <f t="shared" si="16"/>
        <v>-79</v>
      </c>
      <c r="R91" s="5" cm="1">
        <f t="array" ref="R91">+_xlfn.IFS(Q91&gt;1,(Q91-Q92),Q91&lt;=1,(Q91))</f>
        <v>-79</v>
      </c>
      <c r="S91" s="105">
        <f t="shared" si="23"/>
        <v>0</v>
      </c>
      <c r="W91" s="175">
        <f t="shared" si="17"/>
        <v>-79</v>
      </c>
      <c r="X91" s="5" cm="1">
        <f t="array" ref="X91">+_xlfn.IFS(W91&gt;1,(W91-W92),W91&lt;=1,(W91))</f>
        <v>-79</v>
      </c>
      <c r="Y91" s="105">
        <f t="shared" si="24"/>
        <v>0</v>
      </c>
      <c r="Z91" s="175"/>
      <c r="AA91" s="105"/>
      <c r="AB91" s="5"/>
      <c r="AC91" s="5"/>
      <c r="AD91" s="5"/>
      <c r="AE91" s="175">
        <f t="shared" si="18"/>
        <v>-79</v>
      </c>
      <c r="AF91" s="5" cm="1">
        <f t="array" ref="AF91">+_xlfn.IFS(AE91&gt;1,(AE91-AE92),AE91&lt;=1,(AE91))</f>
        <v>-79</v>
      </c>
      <c r="AG91" s="105">
        <f t="shared" si="25"/>
        <v>0</v>
      </c>
    </row>
    <row r="92" spans="1:33" x14ac:dyDescent="0.35">
      <c r="A92" s="79">
        <v>81</v>
      </c>
      <c r="B92" s="88">
        <v>80</v>
      </c>
      <c r="C92" s="438"/>
      <c r="D92" s="434">
        <f t="shared" si="19"/>
        <v>0</v>
      </c>
      <c r="E92" s="5">
        <f t="shared" si="20"/>
        <v>0</v>
      </c>
      <c r="F92" s="352">
        <f t="shared" si="21"/>
        <v>0</v>
      </c>
      <c r="G92" s="5"/>
      <c r="H92" s="234">
        <f t="shared" si="15"/>
        <v>-80</v>
      </c>
      <c r="I92" s="5" cm="1">
        <f t="array" ref="I92">+_xlfn.IFS(H92&gt;1,(H92-H93),H92&lt;=1,(H92))</f>
        <v>-80</v>
      </c>
      <c r="J92" s="105">
        <f t="shared" si="22"/>
        <v>0</v>
      </c>
      <c r="L92" s="1"/>
      <c r="M92" s="1"/>
      <c r="Q92" s="175">
        <f t="shared" si="16"/>
        <v>-80</v>
      </c>
      <c r="R92" s="5" cm="1">
        <f t="array" ref="R92">+_xlfn.IFS(Q92&gt;1,(Q92-Q93),Q92&lt;=1,(Q92))</f>
        <v>-80</v>
      </c>
      <c r="S92" s="105">
        <f t="shared" si="23"/>
        <v>0</v>
      </c>
      <c r="W92" s="175">
        <f t="shared" si="17"/>
        <v>-80</v>
      </c>
      <c r="X92" s="5" cm="1">
        <f t="array" ref="X92">+_xlfn.IFS(W92&gt;1,(W92-W93),W92&lt;=1,(W92))</f>
        <v>-80</v>
      </c>
      <c r="Y92" s="105">
        <f t="shared" si="24"/>
        <v>0</v>
      </c>
      <c r="Z92" s="175"/>
      <c r="AA92" s="105"/>
      <c r="AB92" s="5"/>
      <c r="AC92" s="5"/>
      <c r="AD92" s="5"/>
      <c r="AE92" s="175">
        <f t="shared" si="18"/>
        <v>-80</v>
      </c>
      <c r="AF92" s="5" cm="1">
        <f t="array" ref="AF92">+_xlfn.IFS(AE92&gt;1,(AE92-AE93),AE92&lt;=1,(AE92))</f>
        <v>-80</v>
      </c>
      <c r="AG92" s="105">
        <f t="shared" si="25"/>
        <v>0</v>
      </c>
    </row>
    <row r="93" spans="1:33" x14ac:dyDescent="0.35">
      <c r="A93" s="79">
        <v>82</v>
      </c>
      <c r="B93" s="274">
        <v>81</v>
      </c>
      <c r="C93" s="438"/>
      <c r="D93" s="434">
        <f t="shared" si="19"/>
        <v>0</v>
      </c>
      <c r="E93" s="5">
        <f t="shared" si="20"/>
        <v>0</v>
      </c>
      <c r="F93" s="352">
        <f t="shared" si="21"/>
        <v>0</v>
      </c>
      <c r="G93" s="5"/>
      <c r="H93" s="234">
        <f t="shared" si="15"/>
        <v>-81</v>
      </c>
      <c r="I93" s="5" cm="1">
        <f t="array" ref="I93">+_xlfn.IFS(H93&gt;1,(H93-H94),H93&lt;=1,(H93))</f>
        <v>-81</v>
      </c>
      <c r="J93" s="105">
        <f t="shared" si="22"/>
        <v>0</v>
      </c>
      <c r="L93" s="1"/>
      <c r="M93" s="1"/>
      <c r="Q93" s="175">
        <f t="shared" si="16"/>
        <v>-81</v>
      </c>
      <c r="R93" s="5" cm="1">
        <f t="array" ref="R93">+_xlfn.IFS(Q93&gt;1,(Q93-Q94),Q93&lt;=1,(Q93))</f>
        <v>-81</v>
      </c>
      <c r="S93" s="105">
        <f t="shared" si="23"/>
        <v>0</v>
      </c>
      <c r="W93" s="175">
        <f t="shared" si="17"/>
        <v>-81</v>
      </c>
      <c r="X93" s="5" cm="1">
        <f t="array" ref="X93">+_xlfn.IFS(W93&gt;1,(W93-W94),W93&lt;=1,(W93))</f>
        <v>-81</v>
      </c>
      <c r="Y93" s="105">
        <f t="shared" si="24"/>
        <v>0</v>
      </c>
      <c r="Z93" s="175"/>
      <c r="AA93" s="105"/>
      <c r="AB93" s="5"/>
      <c r="AC93" s="5"/>
      <c r="AD93" s="5"/>
      <c r="AE93" s="175">
        <f t="shared" si="18"/>
        <v>-81</v>
      </c>
      <c r="AF93" s="5" cm="1">
        <f t="array" ref="AF93">+_xlfn.IFS(AE93&gt;1,(AE93-AE94),AE93&lt;=1,(AE93))</f>
        <v>-81</v>
      </c>
      <c r="AG93" s="105">
        <f t="shared" si="25"/>
        <v>0</v>
      </c>
    </row>
    <row r="94" spans="1:33" x14ac:dyDescent="0.35">
      <c r="A94" s="79">
        <v>83</v>
      </c>
      <c r="B94" s="275">
        <v>82</v>
      </c>
      <c r="C94" s="438"/>
      <c r="D94" s="434">
        <f t="shared" si="19"/>
        <v>0</v>
      </c>
      <c r="E94" s="5">
        <f t="shared" si="20"/>
        <v>0</v>
      </c>
      <c r="F94" s="352">
        <f t="shared" si="21"/>
        <v>0</v>
      </c>
      <c r="G94" s="5"/>
      <c r="H94" s="234">
        <f t="shared" si="15"/>
        <v>-82</v>
      </c>
      <c r="I94" s="5" cm="1">
        <f t="array" ref="I94">+_xlfn.IFS(H94&gt;1,(H94-H95),H94&lt;=1,(H94))</f>
        <v>-82</v>
      </c>
      <c r="J94" s="105">
        <f t="shared" si="22"/>
        <v>0</v>
      </c>
      <c r="L94" s="1"/>
      <c r="M94" s="1"/>
      <c r="Q94" s="175">
        <f t="shared" si="16"/>
        <v>-82</v>
      </c>
      <c r="R94" s="5" cm="1">
        <f t="array" ref="R94">+_xlfn.IFS(Q94&gt;1,(Q94-Q95),Q94&lt;=1,(Q94))</f>
        <v>-82</v>
      </c>
      <c r="S94" s="105">
        <f t="shared" si="23"/>
        <v>0</v>
      </c>
      <c r="W94" s="175">
        <f t="shared" si="17"/>
        <v>-82</v>
      </c>
      <c r="X94" s="5" cm="1">
        <f t="array" ref="X94">+_xlfn.IFS(W94&gt;1,(W94-W95),W94&lt;=1,(W94))</f>
        <v>-82</v>
      </c>
      <c r="Y94" s="105">
        <f t="shared" si="24"/>
        <v>0</v>
      </c>
      <c r="Z94" s="175"/>
      <c r="AA94" s="105"/>
      <c r="AB94" s="5"/>
      <c r="AC94" s="5"/>
      <c r="AD94" s="5"/>
      <c r="AE94" s="175">
        <f t="shared" si="18"/>
        <v>-82</v>
      </c>
      <c r="AF94" s="5" cm="1">
        <f t="array" ref="AF94">+_xlfn.IFS(AE94&gt;1,(AE94-AE95),AE94&lt;=1,(AE94))</f>
        <v>-82</v>
      </c>
      <c r="AG94" s="105">
        <f t="shared" si="25"/>
        <v>0</v>
      </c>
    </row>
    <row r="95" spans="1:33" x14ac:dyDescent="0.35">
      <c r="A95" s="79">
        <v>84</v>
      </c>
      <c r="B95" s="88">
        <v>83</v>
      </c>
      <c r="C95" s="438"/>
      <c r="D95" s="434">
        <f t="shared" si="19"/>
        <v>0</v>
      </c>
      <c r="E95" s="5">
        <f t="shared" si="20"/>
        <v>0</v>
      </c>
      <c r="F95" s="352">
        <f t="shared" si="21"/>
        <v>0</v>
      </c>
      <c r="G95" s="5"/>
      <c r="H95" s="234">
        <f t="shared" si="15"/>
        <v>-83</v>
      </c>
      <c r="I95" s="5" cm="1">
        <f t="array" ref="I95">+_xlfn.IFS(H95&gt;1,(H95-H96),H95&lt;=1,(H95))</f>
        <v>-83</v>
      </c>
      <c r="J95" s="105">
        <f t="shared" si="22"/>
        <v>0</v>
      </c>
      <c r="L95" s="1"/>
      <c r="M95" s="1"/>
      <c r="Q95" s="175">
        <f t="shared" si="16"/>
        <v>-83</v>
      </c>
      <c r="R95" s="5" cm="1">
        <f t="array" ref="R95">+_xlfn.IFS(Q95&gt;1,(Q95-Q96),Q95&lt;=1,(Q95))</f>
        <v>-83</v>
      </c>
      <c r="S95" s="105">
        <f t="shared" si="23"/>
        <v>0</v>
      </c>
      <c r="W95" s="175">
        <f t="shared" si="17"/>
        <v>-83</v>
      </c>
      <c r="X95" s="5" cm="1">
        <f t="array" ref="X95">+_xlfn.IFS(W95&gt;1,(W95-W96),W95&lt;=1,(W95))</f>
        <v>-83</v>
      </c>
      <c r="Y95" s="105">
        <f t="shared" si="24"/>
        <v>0</v>
      </c>
      <c r="Z95" s="175"/>
      <c r="AA95" s="105"/>
      <c r="AB95" s="5"/>
      <c r="AC95" s="5"/>
      <c r="AD95" s="5"/>
      <c r="AE95" s="175">
        <f t="shared" si="18"/>
        <v>-83</v>
      </c>
      <c r="AF95" s="5" cm="1">
        <f t="array" ref="AF95">+_xlfn.IFS(AE95&gt;1,(AE95-AE96),AE95&lt;=1,(AE95))</f>
        <v>-83</v>
      </c>
      <c r="AG95" s="105">
        <f t="shared" si="25"/>
        <v>0</v>
      </c>
    </row>
    <row r="96" spans="1:33" x14ac:dyDescent="0.35">
      <c r="A96" s="79">
        <v>85</v>
      </c>
      <c r="B96" s="88">
        <v>84</v>
      </c>
      <c r="C96" s="438"/>
      <c r="D96" s="434">
        <f t="shared" si="19"/>
        <v>0</v>
      </c>
      <c r="E96" s="5">
        <f t="shared" si="20"/>
        <v>0</v>
      </c>
      <c r="F96" s="352">
        <f t="shared" si="21"/>
        <v>0</v>
      </c>
      <c r="G96" s="5"/>
      <c r="H96" s="234">
        <f t="shared" si="15"/>
        <v>-84</v>
      </c>
      <c r="I96" s="5" cm="1">
        <f t="array" ref="I96">+_xlfn.IFS(H96&gt;1,(H96-H97),H96&lt;=1,(H96))</f>
        <v>-84</v>
      </c>
      <c r="J96" s="105">
        <f t="shared" si="22"/>
        <v>0</v>
      </c>
      <c r="L96" s="1"/>
      <c r="M96" s="1"/>
      <c r="Q96" s="175">
        <f t="shared" si="16"/>
        <v>-84</v>
      </c>
      <c r="R96" s="5" cm="1">
        <f t="array" ref="R96">+_xlfn.IFS(Q96&gt;1,(Q96-Q97),Q96&lt;=1,(Q96))</f>
        <v>-84</v>
      </c>
      <c r="S96" s="105">
        <f t="shared" si="23"/>
        <v>0</v>
      </c>
      <c r="W96" s="175">
        <f t="shared" si="17"/>
        <v>-84</v>
      </c>
      <c r="X96" s="5" cm="1">
        <f t="array" ref="X96">+_xlfn.IFS(W96&gt;1,(W96-W97),W96&lt;=1,(W96))</f>
        <v>-84</v>
      </c>
      <c r="Y96" s="105">
        <f t="shared" si="24"/>
        <v>0</v>
      </c>
      <c r="Z96" s="175"/>
      <c r="AA96" s="105"/>
      <c r="AB96" s="5"/>
      <c r="AC96" s="5"/>
      <c r="AD96" s="5"/>
      <c r="AE96" s="175">
        <f t="shared" si="18"/>
        <v>-84</v>
      </c>
      <c r="AF96" s="5" cm="1">
        <f t="array" ref="AF96">+_xlfn.IFS(AE96&gt;1,(AE96-AE97),AE96&lt;=1,(AE96))</f>
        <v>-84</v>
      </c>
      <c r="AG96" s="105">
        <f t="shared" si="25"/>
        <v>0</v>
      </c>
    </row>
    <row r="97" spans="1:33" x14ac:dyDescent="0.35">
      <c r="A97" s="79">
        <v>86</v>
      </c>
      <c r="B97" s="88">
        <v>85</v>
      </c>
      <c r="C97" s="438"/>
      <c r="D97" s="434">
        <f t="shared" si="19"/>
        <v>0</v>
      </c>
      <c r="E97" s="5">
        <f t="shared" si="20"/>
        <v>0</v>
      </c>
      <c r="F97" s="352">
        <f t="shared" si="21"/>
        <v>0</v>
      </c>
      <c r="G97" s="5"/>
      <c r="H97" s="234">
        <f t="shared" si="15"/>
        <v>-85</v>
      </c>
      <c r="I97" s="5" cm="1">
        <f t="array" ref="I97">+_xlfn.IFS(H97&gt;1,(H97-H98),H97&lt;=1,(H97))</f>
        <v>-85</v>
      </c>
      <c r="J97" s="105">
        <f t="shared" si="22"/>
        <v>0</v>
      </c>
      <c r="L97" s="1"/>
      <c r="M97" s="1"/>
      <c r="Q97" s="175">
        <f t="shared" si="16"/>
        <v>-85</v>
      </c>
      <c r="R97" s="5" cm="1">
        <f t="array" ref="R97">+_xlfn.IFS(Q97&gt;1,(Q97-Q98),Q97&lt;=1,(Q97))</f>
        <v>-85</v>
      </c>
      <c r="S97" s="105">
        <f t="shared" si="23"/>
        <v>0</v>
      </c>
      <c r="W97" s="175">
        <f t="shared" si="17"/>
        <v>-85</v>
      </c>
      <c r="X97" s="5" cm="1">
        <f t="array" ref="X97">+_xlfn.IFS(W97&gt;1,(W97-W98),W97&lt;=1,(W97))</f>
        <v>-85</v>
      </c>
      <c r="Y97" s="105">
        <f t="shared" si="24"/>
        <v>0</v>
      </c>
      <c r="Z97" s="175"/>
      <c r="AA97" s="105"/>
      <c r="AB97" s="5"/>
      <c r="AC97" s="5"/>
      <c r="AD97" s="5"/>
      <c r="AE97" s="175">
        <f t="shared" si="18"/>
        <v>-85</v>
      </c>
      <c r="AF97" s="5" cm="1">
        <f t="array" ref="AF97">+_xlfn.IFS(AE97&gt;1,(AE97-AE98),AE97&lt;=1,(AE97))</f>
        <v>-85</v>
      </c>
      <c r="AG97" s="105">
        <f t="shared" si="25"/>
        <v>0</v>
      </c>
    </row>
    <row r="98" spans="1:33" x14ac:dyDescent="0.35">
      <c r="A98" s="79">
        <v>87</v>
      </c>
      <c r="B98" s="88">
        <v>86</v>
      </c>
      <c r="C98" s="438"/>
      <c r="D98" s="434">
        <f t="shared" si="19"/>
        <v>0</v>
      </c>
      <c r="E98" s="5">
        <f t="shared" si="20"/>
        <v>0</v>
      </c>
      <c r="F98" s="352">
        <f t="shared" si="21"/>
        <v>0</v>
      </c>
      <c r="G98" s="5"/>
      <c r="H98" s="234">
        <f t="shared" si="15"/>
        <v>-86</v>
      </c>
      <c r="I98" s="5" cm="1">
        <f t="array" ref="I98">+_xlfn.IFS(H98&gt;1,(H98-H99),H98&lt;=1,(H98))</f>
        <v>-86</v>
      </c>
      <c r="J98" s="105">
        <f t="shared" si="22"/>
        <v>0</v>
      </c>
      <c r="L98" s="1"/>
      <c r="M98" s="1"/>
      <c r="Q98" s="175">
        <f t="shared" si="16"/>
        <v>-86</v>
      </c>
      <c r="R98" s="5" cm="1">
        <f t="array" ref="R98">+_xlfn.IFS(Q98&gt;1,(Q98-Q99),Q98&lt;=1,(Q98))</f>
        <v>-86</v>
      </c>
      <c r="S98" s="105">
        <f t="shared" si="23"/>
        <v>0</v>
      </c>
      <c r="W98" s="175">
        <f t="shared" si="17"/>
        <v>-86</v>
      </c>
      <c r="X98" s="5" cm="1">
        <f t="array" ref="X98">+_xlfn.IFS(W98&gt;1,(W98-W99),W98&lt;=1,(W98))</f>
        <v>-86</v>
      </c>
      <c r="Y98" s="105">
        <f t="shared" si="24"/>
        <v>0</v>
      </c>
      <c r="Z98" s="175"/>
      <c r="AA98" s="105"/>
      <c r="AB98" s="5"/>
      <c r="AC98" s="5"/>
      <c r="AD98" s="5"/>
      <c r="AE98" s="175">
        <f t="shared" si="18"/>
        <v>-86</v>
      </c>
      <c r="AF98" s="5" cm="1">
        <f t="array" ref="AF98">+_xlfn.IFS(AE98&gt;1,(AE98-AE99),AE98&lt;=1,(AE98))</f>
        <v>-86</v>
      </c>
      <c r="AG98" s="105">
        <f t="shared" si="25"/>
        <v>0</v>
      </c>
    </row>
    <row r="99" spans="1:33" x14ac:dyDescent="0.35">
      <c r="A99" s="79">
        <v>88</v>
      </c>
      <c r="B99" s="274">
        <v>87</v>
      </c>
      <c r="C99" s="438"/>
      <c r="D99" s="434">
        <f t="shared" si="19"/>
        <v>0</v>
      </c>
      <c r="E99" s="5">
        <f t="shared" si="20"/>
        <v>0</v>
      </c>
      <c r="F99" s="352">
        <f t="shared" si="21"/>
        <v>0</v>
      </c>
      <c r="G99" s="5"/>
      <c r="H99" s="234">
        <f t="shared" si="15"/>
        <v>-87</v>
      </c>
      <c r="I99" s="5" cm="1">
        <f t="array" ref="I99">+_xlfn.IFS(H99&gt;1,(H99-H100),H99&lt;=1,(H99))</f>
        <v>-87</v>
      </c>
      <c r="J99" s="105">
        <f t="shared" si="22"/>
        <v>0</v>
      </c>
      <c r="L99" s="1"/>
      <c r="M99" s="1"/>
      <c r="Q99" s="175">
        <f t="shared" si="16"/>
        <v>-87</v>
      </c>
      <c r="R99" s="5" cm="1">
        <f t="array" ref="R99">+_xlfn.IFS(Q99&gt;1,(Q99-Q100),Q99&lt;=1,(Q99))</f>
        <v>-87</v>
      </c>
      <c r="S99" s="105">
        <f t="shared" si="23"/>
        <v>0</v>
      </c>
      <c r="W99" s="175">
        <f t="shared" si="17"/>
        <v>-87</v>
      </c>
      <c r="X99" s="5" cm="1">
        <f t="array" ref="X99">+_xlfn.IFS(W99&gt;1,(W99-W100),W99&lt;=1,(W99))</f>
        <v>-87</v>
      </c>
      <c r="Y99" s="105">
        <f t="shared" si="24"/>
        <v>0</v>
      </c>
      <c r="Z99" s="175"/>
      <c r="AA99" s="105"/>
      <c r="AB99" s="5"/>
      <c r="AC99" s="5"/>
      <c r="AD99" s="5"/>
      <c r="AE99" s="175">
        <f t="shared" si="18"/>
        <v>-87</v>
      </c>
      <c r="AF99" s="5" cm="1">
        <f t="array" ref="AF99">+_xlfn.IFS(AE99&gt;1,(AE99-AE100),AE99&lt;=1,(AE99))</f>
        <v>-87</v>
      </c>
      <c r="AG99" s="105">
        <f t="shared" si="25"/>
        <v>0</v>
      </c>
    </row>
    <row r="100" spans="1:33" x14ac:dyDescent="0.35">
      <c r="A100" s="79">
        <v>89</v>
      </c>
      <c r="B100" s="275">
        <v>88</v>
      </c>
      <c r="C100" s="438"/>
      <c r="D100" s="434">
        <f t="shared" si="19"/>
        <v>0</v>
      </c>
      <c r="E100" s="5">
        <f t="shared" si="20"/>
        <v>0</v>
      </c>
      <c r="F100" s="352">
        <f t="shared" si="21"/>
        <v>0</v>
      </c>
      <c r="G100" s="5"/>
      <c r="H100" s="234">
        <f t="shared" si="15"/>
        <v>-88</v>
      </c>
      <c r="I100" s="5" cm="1">
        <f t="array" ref="I100">+_xlfn.IFS(H100&gt;1,(H100-H101),H100&lt;=1,(H100))</f>
        <v>-88</v>
      </c>
      <c r="J100" s="105">
        <f t="shared" si="22"/>
        <v>0</v>
      </c>
      <c r="L100" s="1"/>
      <c r="M100" s="1"/>
      <c r="Q100" s="175">
        <f t="shared" si="16"/>
        <v>-88</v>
      </c>
      <c r="R100" s="5" cm="1">
        <f t="array" ref="R100">+_xlfn.IFS(Q100&gt;1,(Q100-Q101),Q100&lt;=1,(Q100))</f>
        <v>-88</v>
      </c>
      <c r="S100" s="105">
        <f t="shared" si="23"/>
        <v>0</v>
      </c>
      <c r="W100" s="175">
        <f t="shared" si="17"/>
        <v>-88</v>
      </c>
      <c r="X100" s="5" cm="1">
        <f t="array" ref="X100">+_xlfn.IFS(W100&gt;1,(W100-W101),W100&lt;=1,(W100))</f>
        <v>-88</v>
      </c>
      <c r="Y100" s="105">
        <f t="shared" si="24"/>
        <v>0</v>
      </c>
      <c r="Z100" s="175"/>
      <c r="AA100" s="105"/>
      <c r="AB100" s="5"/>
      <c r="AC100" s="5"/>
      <c r="AD100" s="5"/>
      <c r="AE100" s="175">
        <f t="shared" si="18"/>
        <v>-88</v>
      </c>
      <c r="AF100" s="5" cm="1">
        <f t="array" ref="AF100">+_xlfn.IFS(AE100&gt;1,(AE100-AE101),AE100&lt;=1,(AE100))</f>
        <v>-88</v>
      </c>
      <c r="AG100" s="105">
        <f t="shared" si="25"/>
        <v>0</v>
      </c>
    </row>
    <row r="101" spans="1:33" x14ac:dyDescent="0.35">
      <c r="A101" s="79">
        <v>90</v>
      </c>
      <c r="B101" s="88">
        <v>89</v>
      </c>
      <c r="C101" s="438"/>
      <c r="D101" s="434">
        <f t="shared" si="19"/>
        <v>0</v>
      </c>
      <c r="E101" s="5">
        <f t="shared" si="20"/>
        <v>0</v>
      </c>
      <c r="F101" s="352">
        <f t="shared" si="21"/>
        <v>0</v>
      </c>
      <c r="G101" s="5"/>
      <c r="H101" s="234">
        <f t="shared" si="15"/>
        <v>-89</v>
      </c>
      <c r="I101" s="5" cm="1">
        <f t="array" ref="I101">+_xlfn.IFS(H101&gt;1,(H101-H102),H101&lt;=1,(H101))</f>
        <v>-89</v>
      </c>
      <c r="J101" s="105">
        <f t="shared" si="22"/>
        <v>0</v>
      </c>
      <c r="L101" s="1"/>
      <c r="M101" s="1"/>
      <c r="Q101" s="175">
        <f t="shared" si="16"/>
        <v>-89</v>
      </c>
      <c r="R101" s="5" cm="1">
        <f t="array" ref="R101">+_xlfn.IFS(Q101&gt;1,(Q101-Q102),Q101&lt;=1,(Q101))</f>
        <v>-89</v>
      </c>
      <c r="S101" s="105">
        <f t="shared" si="23"/>
        <v>0</v>
      </c>
      <c r="W101" s="175">
        <f t="shared" si="17"/>
        <v>-89</v>
      </c>
      <c r="X101" s="5" cm="1">
        <f t="array" ref="X101">+_xlfn.IFS(W101&gt;1,(W101-W102),W101&lt;=1,(W101))</f>
        <v>-89</v>
      </c>
      <c r="Y101" s="105">
        <f t="shared" si="24"/>
        <v>0</v>
      </c>
      <c r="Z101" s="175"/>
      <c r="AA101" s="105"/>
      <c r="AB101" s="5"/>
      <c r="AC101" s="5"/>
      <c r="AD101" s="5"/>
      <c r="AE101" s="175">
        <f t="shared" si="18"/>
        <v>-89</v>
      </c>
      <c r="AF101" s="5" cm="1">
        <f t="array" ref="AF101">+_xlfn.IFS(AE101&gt;1,(AE101-AE102),AE101&lt;=1,(AE101))</f>
        <v>-89</v>
      </c>
      <c r="AG101" s="105">
        <f t="shared" si="25"/>
        <v>0</v>
      </c>
    </row>
    <row r="102" spans="1:33" x14ac:dyDescent="0.35">
      <c r="A102" s="79">
        <v>91</v>
      </c>
      <c r="B102" s="88">
        <v>90</v>
      </c>
      <c r="C102" s="438"/>
      <c r="D102" s="434">
        <f t="shared" si="19"/>
        <v>0</v>
      </c>
      <c r="E102" s="5">
        <f t="shared" si="20"/>
        <v>0</v>
      </c>
      <c r="F102" s="352">
        <f t="shared" si="21"/>
        <v>0</v>
      </c>
      <c r="G102" s="5"/>
      <c r="H102" s="234">
        <f t="shared" si="15"/>
        <v>-90</v>
      </c>
      <c r="I102" s="5" cm="1">
        <f t="array" ref="I102">+_xlfn.IFS(H102&gt;1,(H102-H103),H102&lt;=1,(H102))</f>
        <v>-90</v>
      </c>
      <c r="J102" s="105">
        <f t="shared" si="22"/>
        <v>0</v>
      </c>
      <c r="L102" s="1"/>
      <c r="M102" s="1"/>
      <c r="Q102" s="175">
        <f t="shared" si="16"/>
        <v>-90</v>
      </c>
      <c r="R102" s="5" cm="1">
        <f t="array" ref="R102">+_xlfn.IFS(Q102&gt;1,(Q102-Q103),Q102&lt;=1,(Q102))</f>
        <v>-90</v>
      </c>
      <c r="S102" s="105">
        <f t="shared" si="23"/>
        <v>0</v>
      </c>
      <c r="W102" s="175">
        <f t="shared" si="17"/>
        <v>-90</v>
      </c>
      <c r="X102" s="5" cm="1">
        <f t="array" ref="X102">+_xlfn.IFS(W102&gt;1,(W102-W103),W102&lt;=1,(W102))</f>
        <v>-90</v>
      </c>
      <c r="Y102" s="105">
        <f t="shared" si="24"/>
        <v>0</v>
      </c>
      <c r="Z102" s="175"/>
      <c r="AA102" s="105"/>
      <c r="AB102" s="5"/>
      <c r="AC102" s="5"/>
      <c r="AD102" s="5"/>
      <c r="AE102" s="175">
        <f t="shared" si="18"/>
        <v>-90</v>
      </c>
      <c r="AF102" s="5" cm="1">
        <f t="array" ref="AF102">+_xlfn.IFS(AE102&gt;1,(AE102-AE103),AE102&lt;=1,(AE102))</f>
        <v>-90</v>
      </c>
      <c r="AG102" s="105">
        <f t="shared" si="25"/>
        <v>0</v>
      </c>
    </row>
    <row r="103" spans="1:33" x14ac:dyDescent="0.35">
      <c r="A103" s="79">
        <v>92</v>
      </c>
      <c r="B103" s="88">
        <v>91</v>
      </c>
      <c r="C103" s="438"/>
      <c r="D103" s="434">
        <f t="shared" si="19"/>
        <v>0</v>
      </c>
      <c r="E103" s="5">
        <f t="shared" si="20"/>
        <v>0</v>
      </c>
      <c r="F103" s="352">
        <f t="shared" si="21"/>
        <v>0</v>
      </c>
      <c r="G103" s="5"/>
      <c r="H103" s="234">
        <f t="shared" si="15"/>
        <v>-91</v>
      </c>
      <c r="I103" s="5" cm="1">
        <f t="array" ref="I103">+_xlfn.IFS(H103&gt;1,(H103-H104),H103&lt;=1,(H103))</f>
        <v>-91</v>
      </c>
      <c r="J103" s="105">
        <f t="shared" si="22"/>
        <v>0</v>
      </c>
      <c r="L103" s="1"/>
      <c r="M103" s="1"/>
      <c r="Q103" s="175">
        <f t="shared" si="16"/>
        <v>-91</v>
      </c>
      <c r="R103" s="5" cm="1">
        <f t="array" ref="R103">+_xlfn.IFS(Q103&gt;1,(Q103-Q104),Q103&lt;=1,(Q103))</f>
        <v>-91</v>
      </c>
      <c r="S103" s="105">
        <f t="shared" si="23"/>
        <v>0</v>
      </c>
      <c r="W103" s="175">
        <f t="shared" si="17"/>
        <v>-91</v>
      </c>
      <c r="X103" s="5" cm="1">
        <f t="array" ref="X103">+_xlfn.IFS(W103&gt;1,(W103-W104),W103&lt;=1,(W103))</f>
        <v>-91</v>
      </c>
      <c r="Y103" s="105">
        <f t="shared" si="24"/>
        <v>0</v>
      </c>
      <c r="Z103" s="175"/>
      <c r="AA103" s="105"/>
      <c r="AB103" s="5"/>
      <c r="AC103" s="5"/>
      <c r="AD103" s="5"/>
      <c r="AE103" s="175">
        <f t="shared" si="18"/>
        <v>-91</v>
      </c>
      <c r="AF103" s="5" cm="1">
        <f t="array" ref="AF103">+_xlfn.IFS(AE103&gt;1,(AE103-AE104),AE103&lt;=1,(AE103))</f>
        <v>-91</v>
      </c>
      <c r="AG103" s="105">
        <f t="shared" si="25"/>
        <v>0</v>
      </c>
    </row>
    <row r="104" spans="1:33" x14ac:dyDescent="0.35">
      <c r="A104" s="79">
        <v>93</v>
      </c>
      <c r="B104" s="88">
        <v>92</v>
      </c>
      <c r="C104" s="438"/>
      <c r="D104" s="434">
        <f t="shared" si="19"/>
        <v>0</v>
      </c>
      <c r="E104" s="5">
        <f t="shared" si="20"/>
        <v>0</v>
      </c>
      <c r="F104" s="352">
        <f t="shared" si="21"/>
        <v>0</v>
      </c>
      <c r="G104" s="5"/>
      <c r="H104" s="234">
        <f t="shared" si="15"/>
        <v>-92</v>
      </c>
      <c r="I104" s="5" cm="1">
        <f t="array" ref="I104">+_xlfn.IFS(H104&gt;1,(H104-H105),H104&lt;=1,(H104))</f>
        <v>-92</v>
      </c>
      <c r="J104" s="105">
        <f t="shared" si="22"/>
        <v>0</v>
      </c>
      <c r="L104" s="1"/>
      <c r="M104" s="1"/>
      <c r="Q104" s="175">
        <f t="shared" si="16"/>
        <v>-92</v>
      </c>
      <c r="R104" s="5" cm="1">
        <f t="array" ref="R104">+_xlfn.IFS(Q104&gt;1,(Q104-Q105),Q104&lt;=1,(Q104))</f>
        <v>-92</v>
      </c>
      <c r="S104" s="105">
        <f t="shared" si="23"/>
        <v>0</v>
      </c>
      <c r="W104" s="175">
        <f t="shared" si="17"/>
        <v>-92</v>
      </c>
      <c r="X104" s="5" cm="1">
        <f t="array" ref="X104">+_xlfn.IFS(W104&gt;1,(W104-W105),W104&lt;=1,(W104))</f>
        <v>-92</v>
      </c>
      <c r="Y104" s="105">
        <f t="shared" si="24"/>
        <v>0</v>
      </c>
      <c r="Z104" s="175"/>
      <c r="AA104" s="105"/>
      <c r="AB104" s="5"/>
      <c r="AC104" s="5"/>
      <c r="AD104" s="5"/>
      <c r="AE104" s="175">
        <f t="shared" si="18"/>
        <v>-92</v>
      </c>
      <c r="AF104" s="5" cm="1">
        <f t="array" ref="AF104">+_xlfn.IFS(AE104&gt;1,(AE104-AE105),AE104&lt;=1,(AE104))</f>
        <v>-92</v>
      </c>
      <c r="AG104" s="105">
        <f t="shared" si="25"/>
        <v>0</v>
      </c>
    </row>
    <row r="105" spans="1:33" x14ac:dyDescent="0.35">
      <c r="A105" s="79">
        <v>94</v>
      </c>
      <c r="B105" s="274">
        <v>93</v>
      </c>
      <c r="C105" s="438"/>
      <c r="D105" s="434">
        <f t="shared" si="19"/>
        <v>0</v>
      </c>
      <c r="E105" s="5">
        <f t="shared" si="20"/>
        <v>0</v>
      </c>
      <c r="F105" s="352">
        <f t="shared" si="21"/>
        <v>0</v>
      </c>
      <c r="G105" s="5"/>
      <c r="H105" s="234">
        <f t="shared" si="15"/>
        <v>-93</v>
      </c>
      <c r="I105" s="5" cm="1">
        <f t="array" ref="I105">+_xlfn.IFS(H105&gt;1,(H105-H106),H105&lt;=1,(H105))</f>
        <v>-93</v>
      </c>
      <c r="J105" s="105">
        <f t="shared" si="22"/>
        <v>0</v>
      </c>
      <c r="L105" s="1"/>
      <c r="M105" s="1"/>
      <c r="Q105" s="175">
        <f t="shared" si="16"/>
        <v>-93</v>
      </c>
      <c r="R105" s="5" cm="1">
        <f t="array" ref="R105">+_xlfn.IFS(Q105&gt;1,(Q105-Q106),Q105&lt;=1,(Q105))</f>
        <v>-93</v>
      </c>
      <c r="S105" s="105">
        <f t="shared" si="23"/>
        <v>0</v>
      </c>
      <c r="W105" s="175">
        <f t="shared" si="17"/>
        <v>-93</v>
      </c>
      <c r="X105" s="5" cm="1">
        <f t="array" ref="X105">+_xlfn.IFS(W105&gt;1,(W105-W106),W105&lt;=1,(W105))</f>
        <v>-93</v>
      </c>
      <c r="Y105" s="105">
        <f t="shared" si="24"/>
        <v>0</v>
      </c>
      <c r="Z105" s="175"/>
      <c r="AA105" s="105"/>
      <c r="AB105" s="5"/>
      <c r="AC105" s="5"/>
      <c r="AD105" s="5"/>
      <c r="AE105" s="175">
        <f t="shared" si="18"/>
        <v>-93</v>
      </c>
      <c r="AF105" s="5" cm="1">
        <f t="array" ref="AF105">+_xlfn.IFS(AE105&gt;1,(AE105-AE106),AE105&lt;=1,(AE105))</f>
        <v>-93</v>
      </c>
      <c r="AG105" s="105">
        <f t="shared" si="25"/>
        <v>0</v>
      </c>
    </row>
    <row r="106" spans="1:33" x14ac:dyDescent="0.35">
      <c r="A106" s="79">
        <v>95</v>
      </c>
      <c r="B106" s="275">
        <v>94</v>
      </c>
      <c r="C106" s="438"/>
      <c r="D106" s="434">
        <f t="shared" si="19"/>
        <v>0</v>
      </c>
      <c r="E106" s="5">
        <f t="shared" si="20"/>
        <v>0</v>
      </c>
      <c r="F106" s="352">
        <f t="shared" si="21"/>
        <v>0</v>
      </c>
      <c r="G106" s="5"/>
      <c r="H106" s="234">
        <f t="shared" si="15"/>
        <v>-94</v>
      </c>
      <c r="I106" s="5" cm="1">
        <f t="array" ref="I106">+_xlfn.IFS(H106&gt;1,(H106-H107),H106&lt;=1,(H106))</f>
        <v>-94</v>
      </c>
      <c r="J106" s="105">
        <f t="shared" si="22"/>
        <v>0</v>
      </c>
      <c r="L106" s="1"/>
      <c r="M106" s="1"/>
      <c r="Q106" s="175">
        <f t="shared" si="16"/>
        <v>-94</v>
      </c>
      <c r="R106" s="5" cm="1">
        <f t="array" ref="R106">+_xlfn.IFS(Q106&gt;1,(Q106-Q107),Q106&lt;=1,(Q106))</f>
        <v>-94</v>
      </c>
      <c r="S106" s="105">
        <f t="shared" si="23"/>
        <v>0</v>
      </c>
      <c r="W106" s="175">
        <f t="shared" si="17"/>
        <v>-94</v>
      </c>
      <c r="X106" s="5" cm="1">
        <f t="array" ref="X106">+_xlfn.IFS(W106&gt;1,(W106-W107),W106&lt;=1,(W106))</f>
        <v>-94</v>
      </c>
      <c r="Y106" s="105">
        <f t="shared" si="24"/>
        <v>0</v>
      </c>
      <c r="Z106" s="175"/>
      <c r="AA106" s="105"/>
      <c r="AB106" s="5"/>
      <c r="AC106" s="5"/>
      <c r="AD106" s="5"/>
      <c r="AE106" s="175">
        <f t="shared" si="18"/>
        <v>-94</v>
      </c>
      <c r="AF106" s="5" cm="1">
        <f t="array" ref="AF106">+_xlfn.IFS(AE106&gt;1,(AE106-AE107),AE106&lt;=1,(AE106))</f>
        <v>-94</v>
      </c>
      <c r="AG106" s="105">
        <f t="shared" si="25"/>
        <v>0</v>
      </c>
    </row>
    <row r="107" spans="1:33" x14ac:dyDescent="0.35">
      <c r="A107" s="79">
        <v>96</v>
      </c>
      <c r="B107" s="88">
        <v>95</v>
      </c>
      <c r="C107" s="438"/>
      <c r="D107" s="434">
        <f t="shared" si="19"/>
        <v>0</v>
      </c>
      <c r="E107" s="5">
        <f t="shared" si="20"/>
        <v>0</v>
      </c>
      <c r="F107" s="352">
        <f t="shared" si="21"/>
        <v>0</v>
      </c>
      <c r="G107" s="5"/>
      <c r="H107" s="234">
        <f t="shared" si="15"/>
        <v>-95</v>
      </c>
      <c r="I107" s="5" cm="1">
        <f t="array" ref="I107">+_xlfn.IFS(H107&gt;1,(H107-H108),H107&lt;=1,(H107))</f>
        <v>-95</v>
      </c>
      <c r="J107" s="105">
        <f t="shared" si="22"/>
        <v>0</v>
      </c>
      <c r="L107" s="1"/>
      <c r="M107" s="1"/>
      <c r="Q107" s="175">
        <f t="shared" si="16"/>
        <v>-95</v>
      </c>
      <c r="R107" s="5" cm="1">
        <f t="array" ref="R107">+_xlfn.IFS(Q107&gt;1,(Q107-Q108),Q107&lt;=1,(Q107))</f>
        <v>-95</v>
      </c>
      <c r="S107" s="105">
        <f t="shared" si="23"/>
        <v>0</v>
      </c>
      <c r="W107" s="175">
        <f t="shared" si="17"/>
        <v>-95</v>
      </c>
      <c r="X107" s="5" cm="1">
        <f t="array" ref="X107">+_xlfn.IFS(W107&gt;1,(W107-W108),W107&lt;=1,(W107))</f>
        <v>-95</v>
      </c>
      <c r="Y107" s="105">
        <f t="shared" si="24"/>
        <v>0</v>
      </c>
      <c r="Z107" s="175"/>
      <c r="AA107" s="105"/>
      <c r="AB107" s="5"/>
      <c r="AC107" s="5"/>
      <c r="AD107" s="5"/>
      <c r="AE107" s="175">
        <f t="shared" si="18"/>
        <v>-95</v>
      </c>
      <c r="AF107" s="5" cm="1">
        <f t="array" ref="AF107">+_xlfn.IFS(AE107&gt;1,(AE107-AE108),AE107&lt;=1,(AE107))</f>
        <v>-95</v>
      </c>
      <c r="AG107" s="105">
        <f t="shared" si="25"/>
        <v>0</v>
      </c>
    </row>
    <row r="108" spans="1:33" x14ac:dyDescent="0.35">
      <c r="A108" s="79">
        <v>97</v>
      </c>
      <c r="B108" s="88">
        <v>96</v>
      </c>
      <c r="C108" s="438"/>
      <c r="D108" s="434">
        <f t="shared" si="19"/>
        <v>0</v>
      </c>
      <c r="E108" s="5">
        <f t="shared" si="20"/>
        <v>0</v>
      </c>
      <c r="F108" s="352">
        <f t="shared" si="21"/>
        <v>0</v>
      </c>
      <c r="G108" s="5"/>
      <c r="H108" s="234">
        <f t="shared" si="15"/>
        <v>-96</v>
      </c>
      <c r="I108" s="5" cm="1">
        <f t="array" ref="I108">+_xlfn.IFS(H108&gt;1,(H108-H109),H108&lt;=1,(H108))</f>
        <v>-96</v>
      </c>
      <c r="J108" s="105">
        <f t="shared" si="22"/>
        <v>0</v>
      </c>
      <c r="L108" s="1"/>
      <c r="M108" s="1"/>
      <c r="Q108" s="175">
        <f t="shared" si="16"/>
        <v>-96</v>
      </c>
      <c r="R108" s="5" cm="1">
        <f t="array" ref="R108">+_xlfn.IFS(Q108&gt;1,(Q108-Q109),Q108&lt;=1,(Q108))</f>
        <v>-96</v>
      </c>
      <c r="S108" s="105">
        <f t="shared" si="23"/>
        <v>0</v>
      </c>
      <c r="W108" s="175">
        <f t="shared" si="17"/>
        <v>-96</v>
      </c>
      <c r="X108" s="5" cm="1">
        <f t="array" ref="X108">+_xlfn.IFS(W108&gt;1,(W108-W109),W108&lt;=1,(W108))</f>
        <v>-96</v>
      </c>
      <c r="Y108" s="105">
        <f t="shared" si="24"/>
        <v>0</v>
      </c>
      <c r="Z108" s="175"/>
      <c r="AA108" s="105"/>
      <c r="AB108" s="5"/>
      <c r="AC108" s="5"/>
      <c r="AD108" s="5"/>
      <c r="AE108" s="175">
        <f t="shared" si="18"/>
        <v>-96</v>
      </c>
      <c r="AF108" s="5" cm="1">
        <f t="array" ref="AF108">+_xlfn.IFS(AE108&gt;1,(AE108-AE109),AE108&lt;=1,(AE108))</f>
        <v>-96</v>
      </c>
      <c r="AG108" s="105">
        <f t="shared" si="25"/>
        <v>0</v>
      </c>
    </row>
    <row r="109" spans="1:33" x14ac:dyDescent="0.35">
      <c r="A109" s="79">
        <v>98</v>
      </c>
      <c r="B109" s="88">
        <v>97</v>
      </c>
      <c r="C109" s="438"/>
      <c r="D109" s="434">
        <f t="shared" si="19"/>
        <v>0</v>
      </c>
      <c r="E109" s="5">
        <f t="shared" si="20"/>
        <v>0</v>
      </c>
      <c r="F109" s="352">
        <f t="shared" si="21"/>
        <v>0</v>
      </c>
      <c r="G109" s="5"/>
      <c r="H109" s="234">
        <f t="shared" si="15"/>
        <v>-97</v>
      </c>
      <c r="I109" s="5" cm="1">
        <f t="array" ref="I109">+_xlfn.IFS(H109&gt;1,(H109-H110),H109&lt;=1,(H109))</f>
        <v>-97</v>
      </c>
      <c r="J109" s="105">
        <f t="shared" si="22"/>
        <v>0</v>
      </c>
      <c r="L109" s="1"/>
      <c r="M109" s="1"/>
      <c r="Q109" s="175">
        <f t="shared" si="16"/>
        <v>-97</v>
      </c>
      <c r="R109" s="5" cm="1">
        <f t="array" ref="R109">+_xlfn.IFS(Q109&gt;1,(Q109-Q110),Q109&lt;=1,(Q109))</f>
        <v>-97</v>
      </c>
      <c r="S109" s="105">
        <f t="shared" si="23"/>
        <v>0</v>
      </c>
      <c r="W109" s="175">
        <f t="shared" si="17"/>
        <v>-97</v>
      </c>
      <c r="X109" s="5" cm="1">
        <f t="array" ref="X109">+_xlfn.IFS(W109&gt;1,(W109-W110),W109&lt;=1,(W109))</f>
        <v>-97</v>
      </c>
      <c r="Y109" s="105">
        <f t="shared" si="24"/>
        <v>0</v>
      </c>
      <c r="Z109" s="175"/>
      <c r="AA109" s="105"/>
      <c r="AB109" s="5"/>
      <c r="AC109" s="5"/>
      <c r="AD109" s="5"/>
      <c r="AE109" s="175">
        <f t="shared" si="18"/>
        <v>-97</v>
      </c>
      <c r="AF109" s="5" cm="1">
        <f t="array" ref="AF109">+_xlfn.IFS(AE109&gt;1,(AE109-AE110),AE109&lt;=1,(AE109))</f>
        <v>-97</v>
      </c>
      <c r="AG109" s="105">
        <f t="shared" si="25"/>
        <v>0</v>
      </c>
    </row>
    <row r="110" spans="1:33" x14ac:dyDescent="0.35">
      <c r="A110" s="79">
        <v>99</v>
      </c>
      <c r="B110" s="88">
        <v>98</v>
      </c>
      <c r="C110" s="438"/>
      <c r="D110" s="434">
        <f t="shared" si="19"/>
        <v>0</v>
      </c>
      <c r="E110" s="5">
        <f t="shared" si="20"/>
        <v>0</v>
      </c>
      <c r="F110" s="352">
        <f t="shared" si="21"/>
        <v>0</v>
      </c>
      <c r="G110" s="5"/>
      <c r="H110" s="234">
        <f t="shared" si="15"/>
        <v>-98</v>
      </c>
      <c r="I110" s="5" cm="1">
        <f t="array" ref="I110">+_xlfn.IFS(H110&gt;1,(H110-H111),H110&lt;=1,(H110))</f>
        <v>-98</v>
      </c>
      <c r="J110" s="105">
        <f t="shared" si="22"/>
        <v>0</v>
      </c>
      <c r="L110" s="1"/>
      <c r="M110" s="1"/>
      <c r="Q110" s="175">
        <f t="shared" si="16"/>
        <v>-98</v>
      </c>
      <c r="R110" s="5" cm="1">
        <f t="array" ref="R110">+_xlfn.IFS(Q110&gt;1,(Q110-Q111),Q110&lt;=1,(Q110))</f>
        <v>-98</v>
      </c>
      <c r="S110" s="105">
        <f t="shared" si="23"/>
        <v>0</v>
      </c>
      <c r="W110" s="175">
        <f t="shared" si="17"/>
        <v>-98</v>
      </c>
      <c r="X110" s="5" cm="1">
        <f t="array" ref="X110">+_xlfn.IFS(W110&gt;1,(W110-W111),W110&lt;=1,(W110))</f>
        <v>-98</v>
      </c>
      <c r="Y110" s="105">
        <f t="shared" si="24"/>
        <v>0</v>
      </c>
      <c r="Z110" s="175"/>
      <c r="AA110" s="105"/>
      <c r="AB110" s="5"/>
      <c r="AC110" s="5"/>
      <c r="AD110" s="5"/>
      <c r="AE110" s="175">
        <f t="shared" si="18"/>
        <v>-98</v>
      </c>
      <c r="AF110" s="5" cm="1">
        <f t="array" ref="AF110">+_xlfn.IFS(AE110&gt;1,(AE110-AE111),AE110&lt;=1,(AE110))</f>
        <v>-98</v>
      </c>
      <c r="AG110" s="105">
        <f t="shared" si="25"/>
        <v>0</v>
      </c>
    </row>
    <row r="111" spans="1:33" s="449" customFormat="1" x14ac:dyDescent="0.35">
      <c r="A111" s="79">
        <v>100</v>
      </c>
      <c r="B111" s="88">
        <v>99</v>
      </c>
      <c r="C111" s="438"/>
      <c r="D111" s="434">
        <f t="shared" ref="D111" si="26">+E111+F111</f>
        <v>0</v>
      </c>
      <c r="E111" s="5">
        <f t="shared" ref="E111" si="27">+J111+S111</f>
        <v>0</v>
      </c>
      <c r="F111" s="352">
        <f t="shared" ref="F111" si="28">+Y111+AG111</f>
        <v>0</v>
      </c>
      <c r="G111" s="438"/>
      <c r="H111" s="234">
        <f t="shared" ref="H111" si="29">+$H$5-B111</f>
        <v>-99</v>
      </c>
      <c r="I111" s="5" cm="1">
        <f t="array" ref="I111">+_xlfn.IFS(H111&gt;1,(H111-H112),H111&lt;=1,(H111))</f>
        <v>-99</v>
      </c>
      <c r="J111" s="105">
        <f t="shared" ref="J111" si="30">+IF(I111&gt;0,(I111*$J$10),0)</f>
        <v>0</v>
      </c>
      <c r="L111" s="468"/>
      <c r="M111" s="468"/>
      <c r="Q111" s="175">
        <f t="shared" ref="Q111" si="31">+$Q$5-B111</f>
        <v>-99</v>
      </c>
      <c r="R111" s="5" cm="1">
        <f t="array" ref="R111">+_xlfn.IFS(Q111&gt;1,(Q111-Q112),Q111&lt;=1,(Q111))</f>
        <v>-99</v>
      </c>
      <c r="S111" s="105">
        <f t="shared" ref="S111" si="32">+IF(R111&gt;0,(R111*$S$10),0)</f>
        <v>0</v>
      </c>
      <c r="T111" s="470"/>
      <c r="V111" s="471"/>
      <c r="W111" s="175">
        <f t="shared" ref="W111" si="33">+$W$5-B111</f>
        <v>-99</v>
      </c>
      <c r="X111" s="5" cm="1">
        <f t="array" ref="X111">+_xlfn.IFS(W111&gt;1,(W111-W112),W111&lt;=1,(W111))</f>
        <v>-99</v>
      </c>
      <c r="Y111" s="105">
        <f t="shared" ref="Y111" si="34">+IF(X111&gt;0,(X111*$Y$10),0)</f>
        <v>0</v>
      </c>
      <c r="Z111" s="469"/>
      <c r="AA111" s="437"/>
      <c r="AB111" s="438"/>
      <c r="AC111" s="438"/>
      <c r="AD111" s="438"/>
      <c r="AE111" s="175">
        <f t="shared" ref="AE111" si="35">+$AE$5-B111</f>
        <v>-99</v>
      </c>
      <c r="AF111" s="5" cm="1">
        <f t="array" ref="AF111">+_xlfn.IFS(AE111&gt;1,(AE111-AE112),AE111&lt;=1,(AE111))</f>
        <v>-99</v>
      </c>
      <c r="AG111" s="105">
        <f t="shared" si="25"/>
        <v>0</v>
      </c>
    </row>
    <row r="112" spans="1:33" s="449" customFormat="1" x14ac:dyDescent="0.35">
      <c r="B112" s="472"/>
      <c r="C112" s="438"/>
      <c r="D112" s="465"/>
      <c r="E112" s="438"/>
      <c r="F112" s="466"/>
      <c r="G112" s="438"/>
      <c r="H112" s="467"/>
      <c r="I112" s="438"/>
      <c r="J112" s="437"/>
      <c r="L112" s="468"/>
      <c r="M112" s="468"/>
      <c r="Q112" s="469"/>
      <c r="R112" s="438"/>
      <c r="S112" s="437"/>
      <c r="T112" s="470"/>
      <c r="V112" s="471"/>
      <c r="W112" s="469"/>
      <c r="X112" s="437"/>
      <c r="Y112" s="437"/>
      <c r="Z112" s="469"/>
      <c r="AA112" s="437"/>
      <c r="AB112" s="438"/>
      <c r="AC112" s="438"/>
      <c r="AD112" s="438"/>
      <c r="AE112" s="469"/>
      <c r="AF112" s="437"/>
      <c r="AG112" s="437"/>
    </row>
  </sheetData>
  <mergeCells count="2">
    <mergeCell ref="H3:S3"/>
    <mergeCell ref="V3:A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D768D-A36A-41C2-A353-46E6585038E1}">
  <sheetPr>
    <tabColor rgb="FF996633"/>
  </sheetPr>
  <dimension ref="A1:QTO57"/>
  <sheetViews>
    <sheetView topLeftCell="A4" zoomScale="80" zoomScaleNormal="80" workbookViewId="0">
      <selection activeCell="T13" sqref="T13"/>
    </sheetView>
  </sheetViews>
  <sheetFormatPr defaultRowHeight="14.5" x14ac:dyDescent="0.35"/>
  <cols>
    <col min="1" max="1" width="8.7265625" style="77"/>
    <col min="2" max="2" width="6.453125" style="77" customWidth="1"/>
    <col min="3" max="3" width="26.81640625" customWidth="1"/>
    <col min="4" max="4" width="7.54296875" customWidth="1"/>
    <col min="5" max="5" width="8.26953125" customWidth="1"/>
    <col min="6" max="6" width="11" customWidth="1"/>
    <col min="7" max="7" width="8.7265625" customWidth="1"/>
    <col min="8" max="8" width="0" style="15" hidden="1" customWidth="1"/>
    <col min="9" max="9" width="0" hidden="1" customWidth="1"/>
    <col min="10" max="10" width="7.1796875" hidden="1" customWidth="1"/>
    <col min="11" max="11" width="0" hidden="1" customWidth="1"/>
    <col min="12" max="12" width="8.7265625" style="15"/>
    <col min="13" max="13" width="19.453125" customWidth="1"/>
    <col min="15" max="15" width="8.7265625" customWidth="1"/>
    <col min="16" max="16" width="8.7265625" style="15" customWidth="1"/>
    <col min="17" max="17" width="16.54296875" customWidth="1"/>
    <col min="18" max="18" width="8.7265625" customWidth="1"/>
    <col min="19" max="19" width="8.7265625" style="16" customWidth="1"/>
    <col min="20" max="23" width="8.7265625" customWidth="1"/>
    <col min="24" max="24" width="8.7265625" style="77"/>
    <col min="25" max="25" width="6.1796875" style="77" customWidth="1"/>
    <col min="26" max="26" width="25.7265625" customWidth="1"/>
    <col min="27" max="27" width="8.7265625" style="22"/>
    <col min="28" max="28" width="14.453125" customWidth="1"/>
    <col min="31" max="31" width="0" style="22" hidden="1" customWidth="1"/>
    <col min="32" max="32" width="0" hidden="1" customWidth="1"/>
    <col min="33" max="33" width="12.1796875" hidden="1" customWidth="1"/>
    <col min="34" max="34" width="0" hidden="1" customWidth="1"/>
    <col min="35" max="35" width="8.7265625" style="22"/>
    <col min="36" max="36" width="15.1796875" customWidth="1"/>
    <col min="39" max="39" width="8.7265625" style="15"/>
    <col min="40" max="40" width="17.453125" customWidth="1"/>
    <col min="43" max="43" width="8.7265625" style="22"/>
    <col min="47" max="47" width="8.7265625" style="77"/>
  </cols>
  <sheetData>
    <row r="1" spans="1:1023 1037:2047 2052:3060 3074:4089 4103:5118 5132:6142 6147:7155 7169:8184 8198:9213 9227:10237 10242:11264 11266:12027" s="79" customFormat="1" ht="21" x14ac:dyDescent="0.5">
      <c r="A1" s="78" t="s">
        <v>141</v>
      </c>
      <c r="H1" s="224"/>
      <c r="I1" s="225"/>
      <c r="J1" s="225"/>
      <c r="K1" s="225"/>
      <c r="L1" s="224"/>
      <c r="M1" s="225"/>
      <c r="N1" s="225"/>
      <c r="O1" s="225"/>
      <c r="P1" s="224"/>
      <c r="Q1" s="225"/>
      <c r="R1" s="225"/>
      <c r="S1" s="226"/>
      <c r="AA1" s="80"/>
      <c r="AE1" s="80"/>
      <c r="AI1" s="80"/>
      <c r="AM1" s="224"/>
      <c r="AN1" s="225"/>
      <c r="AO1" s="225"/>
      <c r="AQ1" s="80"/>
      <c r="AV1" s="80"/>
      <c r="BJ1" s="80"/>
      <c r="BL1" s="81"/>
      <c r="BQ1" s="80"/>
      <c r="CE1" s="80"/>
      <c r="CG1" s="81"/>
      <c r="CL1" s="80"/>
      <c r="CZ1" s="80"/>
      <c r="DB1" s="81"/>
      <c r="DG1" s="80"/>
      <c r="DU1" s="80"/>
      <c r="DW1" s="81"/>
      <c r="EB1" s="80"/>
      <c r="EP1" s="80"/>
      <c r="ER1" s="81"/>
      <c r="EW1" s="80"/>
      <c r="FK1" s="80"/>
      <c r="FM1" s="81"/>
      <c r="FR1" s="80"/>
      <c r="GF1" s="80"/>
      <c r="GH1" s="81"/>
      <c r="GM1" s="80"/>
      <c r="HA1" s="80"/>
      <c r="HC1" s="81"/>
      <c r="HH1" s="80"/>
      <c r="HV1" s="80"/>
      <c r="HX1" s="81"/>
      <c r="IC1" s="80"/>
      <c r="IQ1" s="80"/>
      <c r="IS1" s="81"/>
      <c r="IX1" s="80"/>
      <c r="JL1" s="80"/>
      <c r="JN1" s="81"/>
      <c r="JS1" s="80"/>
      <c r="KG1" s="80"/>
      <c r="KI1" s="81"/>
      <c r="KN1" s="80"/>
      <c r="LB1" s="80"/>
      <c r="LD1" s="81"/>
      <c r="LI1" s="80"/>
      <c r="LW1" s="80"/>
      <c r="LY1" s="81"/>
      <c r="MD1" s="80"/>
      <c r="MM1" s="80"/>
      <c r="NA1" s="80"/>
      <c r="NC1" s="81"/>
      <c r="NH1" s="80"/>
      <c r="NV1" s="80"/>
      <c r="NX1" s="81"/>
      <c r="OC1" s="80"/>
      <c r="OQ1" s="80"/>
      <c r="OS1" s="81"/>
      <c r="OX1" s="80"/>
      <c r="PL1" s="80"/>
      <c r="PN1" s="81"/>
      <c r="PS1" s="80"/>
      <c r="QG1" s="80"/>
      <c r="QI1" s="81"/>
      <c r="QN1" s="80"/>
      <c r="RB1" s="80"/>
      <c r="RD1" s="81"/>
      <c r="RI1" s="80"/>
      <c r="RW1" s="80"/>
      <c r="RY1" s="81"/>
      <c r="SD1" s="80"/>
      <c r="SR1" s="80"/>
      <c r="ST1" s="81"/>
      <c r="SY1" s="80"/>
      <c r="TM1" s="80"/>
      <c r="TO1" s="81"/>
      <c r="TT1" s="80"/>
      <c r="UH1" s="80"/>
      <c r="UJ1" s="81"/>
      <c r="UO1" s="80"/>
      <c r="VC1" s="80"/>
      <c r="VE1" s="81"/>
      <c r="VJ1" s="80"/>
      <c r="VX1" s="80"/>
      <c r="VZ1" s="81"/>
      <c r="WE1" s="80"/>
      <c r="WS1" s="80"/>
      <c r="WU1" s="81"/>
      <c r="WZ1" s="80"/>
      <c r="XN1" s="80"/>
      <c r="XP1" s="81"/>
      <c r="XU1" s="80"/>
      <c r="YI1" s="80"/>
      <c r="YK1" s="81"/>
      <c r="YP1" s="80"/>
      <c r="ZD1" s="80"/>
      <c r="ZF1" s="81"/>
      <c r="ZK1" s="80"/>
      <c r="ZY1" s="80"/>
      <c r="AAA1" s="81"/>
      <c r="AAF1" s="80"/>
      <c r="AAT1" s="80"/>
      <c r="AAV1" s="81"/>
      <c r="ABA1" s="80"/>
      <c r="ABO1" s="80"/>
      <c r="ABQ1" s="81"/>
      <c r="ABV1" s="80"/>
      <c r="ACJ1" s="80"/>
      <c r="ACL1" s="81"/>
      <c r="ACQ1" s="80"/>
      <c r="ADE1" s="80"/>
      <c r="ADG1" s="81"/>
      <c r="ADL1" s="80"/>
      <c r="ADZ1" s="80"/>
      <c r="AEB1" s="81"/>
      <c r="AEG1" s="80"/>
      <c r="AEU1" s="80"/>
      <c r="AEW1" s="81"/>
      <c r="AFB1" s="80"/>
      <c r="AFP1" s="80"/>
      <c r="AFR1" s="81"/>
      <c r="AFW1" s="80"/>
      <c r="AGK1" s="80"/>
      <c r="AGM1" s="81"/>
      <c r="AGR1" s="80"/>
      <c r="AHF1" s="80"/>
      <c r="AHH1" s="81"/>
      <c r="AHM1" s="80"/>
      <c r="AIA1" s="80"/>
      <c r="AIC1" s="81"/>
      <c r="AIH1" s="80"/>
      <c r="AIV1" s="80"/>
      <c r="AIX1" s="81"/>
      <c r="AJC1" s="80"/>
      <c r="AJQ1" s="80"/>
      <c r="AJS1" s="81"/>
      <c r="AJX1" s="80"/>
      <c r="AKL1" s="80"/>
      <c r="AKN1" s="81"/>
      <c r="AKS1" s="80"/>
      <c r="ALG1" s="80"/>
      <c r="ALI1" s="81"/>
      <c r="ALN1" s="80"/>
      <c r="AMB1" s="80"/>
      <c r="AMD1" s="81"/>
      <c r="AMI1" s="80"/>
      <c r="AMW1" s="80"/>
      <c r="AMY1" s="81"/>
      <c r="AND1" s="80"/>
      <c r="ANR1" s="80"/>
      <c r="ANT1" s="81"/>
      <c r="ANY1" s="80"/>
      <c r="AOM1" s="80"/>
      <c r="AOO1" s="81"/>
      <c r="AOT1" s="80"/>
      <c r="APH1" s="80"/>
      <c r="APJ1" s="81"/>
      <c r="APO1" s="80"/>
      <c r="AQC1" s="80"/>
      <c r="AQE1" s="81"/>
      <c r="AQJ1" s="80"/>
      <c r="AQX1" s="80"/>
      <c r="AQZ1" s="81"/>
      <c r="ARE1" s="80"/>
      <c r="ARS1" s="80"/>
      <c r="ARU1" s="81"/>
      <c r="ARZ1" s="80"/>
      <c r="ASN1" s="80"/>
      <c r="ASP1" s="81"/>
      <c r="ASU1" s="80"/>
      <c r="ATI1" s="80"/>
      <c r="ATK1" s="81"/>
      <c r="ATP1" s="80"/>
      <c r="AUD1" s="80"/>
      <c r="AUF1" s="81"/>
      <c r="AUK1" s="80"/>
      <c r="AUY1" s="80"/>
      <c r="AVA1" s="81"/>
      <c r="AVF1" s="80"/>
      <c r="AVT1" s="80"/>
      <c r="AVV1" s="81"/>
      <c r="AWA1" s="80"/>
      <c r="AWO1" s="80"/>
      <c r="AWQ1" s="81"/>
      <c r="AWV1" s="80"/>
      <c r="AXJ1" s="80"/>
      <c r="AXL1" s="81"/>
      <c r="AXQ1" s="80"/>
      <c r="AYE1" s="80"/>
      <c r="AYG1" s="81"/>
      <c r="AYL1" s="80"/>
      <c r="AYZ1" s="80"/>
      <c r="AZB1" s="81"/>
      <c r="AZG1" s="80"/>
      <c r="AZU1" s="80"/>
      <c r="AZW1" s="81"/>
      <c r="BAB1" s="80"/>
      <c r="BAP1" s="80"/>
      <c r="BAR1" s="81"/>
      <c r="BAW1" s="80"/>
      <c r="BBK1" s="80"/>
      <c r="BBM1" s="81"/>
      <c r="BBR1" s="80"/>
      <c r="BCF1" s="80"/>
      <c r="BCH1" s="81"/>
      <c r="BCM1" s="80"/>
      <c r="BDA1" s="80"/>
      <c r="BDC1" s="81"/>
      <c r="BDH1" s="80"/>
      <c r="BDV1" s="80"/>
      <c r="BDX1" s="81"/>
      <c r="BEC1" s="80"/>
      <c r="BEQ1" s="80"/>
      <c r="BES1" s="81"/>
      <c r="BEX1" s="80"/>
      <c r="BFL1" s="80"/>
      <c r="BFN1" s="81"/>
      <c r="BFS1" s="80"/>
      <c r="BGG1" s="80"/>
      <c r="BGI1" s="81"/>
      <c r="BGN1" s="80"/>
      <c r="BHB1" s="80"/>
      <c r="BHD1" s="81"/>
      <c r="BHI1" s="80"/>
      <c r="BHW1" s="80"/>
      <c r="BHY1" s="81"/>
      <c r="BID1" s="80"/>
      <c r="BIR1" s="80"/>
      <c r="BIT1" s="81"/>
      <c r="BIY1" s="80"/>
      <c r="BJM1" s="80"/>
      <c r="BJO1" s="81"/>
      <c r="BJT1" s="80"/>
      <c r="BKH1" s="80"/>
      <c r="BKJ1" s="81"/>
      <c r="BKO1" s="80"/>
      <c r="BLC1" s="80"/>
      <c r="BLE1" s="81"/>
      <c r="BLJ1" s="80"/>
      <c r="BLX1" s="80"/>
      <c r="BLZ1" s="81"/>
      <c r="BME1" s="80"/>
      <c r="BMS1" s="80"/>
      <c r="BMU1" s="81"/>
      <c r="BMZ1" s="80"/>
      <c r="BNN1" s="80"/>
      <c r="BNP1" s="81"/>
      <c r="BNU1" s="80"/>
      <c r="BOI1" s="80"/>
      <c r="BOK1" s="81"/>
      <c r="BOP1" s="80"/>
      <c r="BPD1" s="80"/>
      <c r="BPF1" s="81"/>
      <c r="BPK1" s="80"/>
      <c r="BPY1" s="80"/>
      <c r="BQA1" s="81"/>
      <c r="BQF1" s="80"/>
      <c r="BQT1" s="80"/>
      <c r="BQV1" s="81"/>
      <c r="BRA1" s="80"/>
      <c r="BRO1" s="80"/>
      <c r="BRQ1" s="81"/>
      <c r="BRV1" s="80"/>
      <c r="BSJ1" s="80"/>
      <c r="BSL1" s="81"/>
      <c r="BSQ1" s="80"/>
      <c r="BTE1" s="80"/>
      <c r="BTG1" s="81"/>
      <c r="BTL1" s="80"/>
      <c r="BTZ1" s="80"/>
      <c r="BUB1" s="81"/>
      <c r="BUG1" s="80"/>
      <c r="BUU1" s="80"/>
      <c r="BUW1" s="81"/>
      <c r="BVB1" s="80"/>
      <c r="BVP1" s="80"/>
      <c r="BVR1" s="81"/>
      <c r="BVW1" s="80"/>
      <c r="BWK1" s="80"/>
      <c r="BWM1" s="81"/>
      <c r="BWR1" s="80"/>
      <c r="BXF1" s="80"/>
      <c r="BXH1" s="81"/>
      <c r="BXM1" s="80"/>
      <c r="BYA1" s="80"/>
      <c r="BYC1" s="81"/>
      <c r="BYH1" s="80"/>
      <c r="BYV1" s="80"/>
      <c r="BYX1" s="81"/>
      <c r="BZC1" s="80"/>
      <c r="BZQ1" s="80"/>
      <c r="BZS1" s="81"/>
      <c r="BZX1" s="80"/>
      <c r="CAL1" s="80"/>
      <c r="CAN1" s="81"/>
      <c r="CAS1" s="80"/>
      <c r="CBG1" s="80"/>
      <c r="CBI1" s="81"/>
      <c r="CBN1" s="80"/>
      <c r="CCB1" s="80"/>
      <c r="CCD1" s="81"/>
      <c r="CCI1" s="80"/>
      <c r="CCW1" s="80"/>
      <c r="CCY1" s="81"/>
      <c r="CDD1" s="80"/>
      <c r="CDR1" s="80"/>
      <c r="CDT1" s="81"/>
      <c r="CDY1" s="80"/>
      <c r="CEM1" s="80"/>
      <c r="CEO1" s="81"/>
      <c r="CET1" s="80"/>
      <c r="CFH1" s="80"/>
      <c r="CFJ1" s="81"/>
      <c r="CFO1" s="80"/>
      <c r="CGC1" s="80"/>
      <c r="CGE1" s="81"/>
      <c r="CGJ1" s="80"/>
      <c r="CGX1" s="80"/>
      <c r="CGZ1" s="81"/>
      <c r="CHE1" s="80"/>
      <c r="CHS1" s="80"/>
      <c r="CHU1" s="81"/>
      <c r="CHZ1" s="80"/>
      <c r="CIN1" s="80"/>
      <c r="CIP1" s="81"/>
      <c r="CIU1" s="80"/>
      <c r="CJI1" s="80"/>
      <c r="CJK1" s="81"/>
      <c r="CJP1" s="80"/>
      <c r="CKD1" s="80"/>
      <c r="CKF1" s="81"/>
      <c r="CKK1" s="80"/>
      <c r="CKY1" s="80"/>
      <c r="CLA1" s="81"/>
      <c r="CLF1" s="80"/>
      <c r="CLT1" s="80"/>
      <c r="CLV1" s="81"/>
      <c r="CMA1" s="80"/>
      <c r="CMO1" s="80"/>
      <c r="CMQ1" s="81"/>
      <c r="CMV1" s="80"/>
      <c r="CNJ1" s="80"/>
      <c r="CNL1" s="81"/>
      <c r="CNQ1" s="80"/>
      <c r="COE1" s="80"/>
      <c r="COG1" s="81"/>
      <c r="COL1" s="80"/>
      <c r="COZ1" s="80"/>
      <c r="CPB1" s="81"/>
      <c r="CPG1" s="80"/>
      <c r="CPU1" s="80"/>
      <c r="CPW1" s="81"/>
      <c r="CQB1" s="80"/>
      <c r="CQP1" s="80"/>
      <c r="CQR1" s="81"/>
      <c r="CQW1" s="80"/>
      <c r="CRK1" s="80"/>
      <c r="CRM1" s="81"/>
      <c r="CRR1" s="80"/>
      <c r="CSF1" s="80"/>
      <c r="CSH1" s="81"/>
      <c r="CSM1" s="80"/>
      <c r="CTA1" s="80"/>
      <c r="CTC1" s="81"/>
      <c r="CTH1" s="80"/>
      <c r="CTV1" s="80"/>
      <c r="CTX1" s="81"/>
      <c r="CUC1" s="80"/>
      <c r="CUQ1" s="80"/>
      <c r="CUS1" s="81"/>
      <c r="CUX1" s="80"/>
      <c r="CVL1" s="80"/>
      <c r="CVN1" s="81"/>
      <c r="CVS1" s="80"/>
      <c r="CWG1" s="80"/>
      <c r="CWI1" s="81"/>
      <c r="CWN1" s="80"/>
      <c r="CXB1" s="80"/>
      <c r="CXD1" s="81"/>
      <c r="CXI1" s="80"/>
      <c r="CXW1" s="80"/>
      <c r="CXY1" s="81"/>
      <c r="CYD1" s="80"/>
      <c r="CYR1" s="80"/>
      <c r="CYT1" s="81"/>
      <c r="CYY1" s="80"/>
      <c r="CZM1" s="80"/>
      <c r="CZO1" s="81"/>
      <c r="CZT1" s="80"/>
      <c r="DAH1" s="80"/>
      <c r="DAJ1" s="81"/>
      <c r="DAO1" s="80"/>
      <c r="DBC1" s="80"/>
      <c r="DBE1" s="81"/>
      <c r="DBJ1" s="80"/>
      <c r="DBX1" s="80"/>
      <c r="DBZ1" s="81"/>
      <c r="DCE1" s="80"/>
      <c r="DCS1" s="80"/>
      <c r="DCU1" s="81"/>
      <c r="DCZ1" s="80"/>
      <c r="DDN1" s="80"/>
      <c r="DDP1" s="81"/>
      <c r="DDU1" s="80"/>
      <c r="DEI1" s="80"/>
      <c r="DEK1" s="81"/>
      <c r="DEP1" s="80"/>
      <c r="DFD1" s="80"/>
      <c r="DFF1" s="81"/>
      <c r="DFK1" s="80"/>
      <c r="DFY1" s="80"/>
      <c r="DGA1" s="81"/>
      <c r="DGF1" s="80"/>
      <c r="DGT1" s="80"/>
      <c r="DGV1" s="81"/>
      <c r="DHA1" s="80"/>
      <c r="DHO1" s="80"/>
      <c r="DHQ1" s="81"/>
      <c r="DHV1" s="80"/>
      <c r="DIJ1" s="80"/>
      <c r="DIL1" s="81"/>
      <c r="DIQ1" s="80"/>
      <c r="DJE1" s="80"/>
      <c r="DJG1" s="81"/>
      <c r="DJL1" s="80"/>
      <c r="DJZ1" s="80"/>
      <c r="DKB1" s="81"/>
      <c r="DKG1" s="80"/>
      <c r="DKU1" s="80"/>
      <c r="DKW1" s="81"/>
      <c r="DLB1" s="80"/>
      <c r="DLP1" s="80"/>
      <c r="DLR1" s="81"/>
      <c r="DLW1" s="80"/>
      <c r="DMK1" s="80"/>
      <c r="DMM1" s="81"/>
      <c r="DMR1" s="80"/>
      <c r="DNF1" s="80"/>
      <c r="DNH1" s="81"/>
      <c r="DNM1" s="80"/>
      <c r="DOA1" s="80"/>
      <c r="DOC1" s="81"/>
      <c r="DOH1" s="80"/>
      <c r="DOV1" s="80"/>
      <c r="DOX1" s="81"/>
      <c r="DPC1" s="80"/>
      <c r="DPQ1" s="80"/>
      <c r="DPS1" s="81"/>
      <c r="DPX1" s="80"/>
      <c r="DQL1" s="80"/>
      <c r="DQN1" s="81"/>
      <c r="DQS1" s="80"/>
      <c r="DRG1" s="80"/>
      <c r="DRI1" s="81"/>
      <c r="DRN1" s="80"/>
      <c r="DSB1" s="80"/>
      <c r="DSD1" s="81"/>
      <c r="DSI1" s="80"/>
      <c r="DSW1" s="80"/>
      <c r="DSY1" s="81"/>
      <c r="DTD1" s="80"/>
      <c r="DTR1" s="80"/>
      <c r="DTT1" s="81"/>
      <c r="DTY1" s="80"/>
      <c r="DUM1" s="80"/>
      <c r="DUO1" s="81"/>
      <c r="DUT1" s="80"/>
      <c r="DVH1" s="80"/>
      <c r="DVJ1" s="81"/>
      <c r="DVO1" s="80"/>
      <c r="DWC1" s="80"/>
      <c r="DWE1" s="81"/>
      <c r="DWJ1" s="80"/>
      <c r="DWX1" s="80"/>
      <c r="DWZ1" s="81"/>
      <c r="DXE1" s="80"/>
      <c r="DXS1" s="80"/>
      <c r="DXU1" s="81"/>
      <c r="DXZ1" s="80"/>
      <c r="DYN1" s="80"/>
      <c r="DYP1" s="81"/>
      <c r="DYU1" s="80"/>
      <c r="DZI1" s="80"/>
      <c r="DZK1" s="81"/>
      <c r="DZP1" s="80"/>
      <c r="EAD1" s="80"/>
      <c r="EAF1" s="81"/>
      <c r="EAK1" s="80"/>
      <c r="EAY1" s="80"/>
      <c r="EBA1" s="81"/>
      <c r="EBF1" s="80"/>
      <c r="EBT1" s="80"/>
      <c r="EBV1" s="81"/>
      <c r="ECA1" s="80"/>
      <c r="ECO1" s="80"/>
      <c r="ECQ1" s="81"/>
      <c r="ECV1" s="80"/>
      <c r="EDJ1" s="80"/>
      <c r="EDL1" s="81"/>
      <c r="EDQ1" s="80"/>
      <c r="EEE1" s="80"/>
      <c r="EEG1" s="81"/>
      <c r="EEL1" s="80"/>
      <c r="EEZ1" s="80"/>
      <c r="EFB1" s="81"/>
      <c r="EFG1" s="80"/>
      <c r="EFU1" s="80"/>
      <c r="EFW1" s="81"/>
      <c r="EGB1" s="80"/>
      <c r="EGP1" s="80"/>
      <c r="EGR1" s="81"/>
      <c r="EGW1" s="80"/>
      <c r="EHK1" s="80"/>
      <c r="EHM1" s="81"/>
      <c r="EHR1" s="80"/>
      <c r="EIF1" s="80"/>
      <c r="EIH1" s="81"/>
      <c r="EIM1" s="80"/>
      <c r="EJA1" s="80"/>
      <c r="EJC1" s="81"/>
      <c r="EJH1" s="80"/>
      <c r="EJV1" s="80"/>
      <c r="EJX1" s="81"/>
      <c r="EKC1" s="80"/>
      <c r="EKQ1" s="80"/>
      <c r="EKS1" s="81"/>
      <c r="EKX1" s="80"/>
      <c r="ELL1" s="80"/>
      <c r="ELN1" s="81"/>
      <c r="ELS1" s="80"/>
      <c r="EMG1" s="80"/>
      <c r="EMI1" s="81"/>
      <c r="EMN1" s="80"/>
      <c r="ENB1" s="80"/>
      <c r="END1" s="81"/>
      <c r="ENI1" s="80"/>
      <c r="ENW1" s="80"/>
      <c r="ENY1" s="81"/>
      <c r="EOD1" s="80"/>
      <c r="EOR1" s="80"/>
      <c r="EOT1" s="81"/>
      <c r="EOY1" s="80"/>
      <c r="EPM1" s="80"/>
      <c r="EPO1" s="81"/>
      <c r="EPT1" s="80"/>
      <c r="EQH1" s="80"/>
      <c r="EQJ1" s="81"/>
      <c r="EQO1" s="80"/>
      <c r="ERC1" s="80"/>
      <c r="ERE1" s="81"/>
      <c r="ERJ1" s="80"/>
      <c r="ERX1" s="80"/>
      <c r="ERZ1" s="81"/>
      <c r="ESE1" s="80"/>
      <c r="ESS1" s="80"/>
      <c r="ESU1" s="81"/>
      <c r="ESZ1" s="80"/>
      <c r="ETN1" s="80"/>
      <c r="ETP1" s="81"/>
      <c r="ETU1" s="80"/>
      <c r="EUI1" s="80"/>
      <c r="EUK1" s="81"/>
      <c r="EUP1" s="80"/>
      <c r="EVD1" s="80"/>
      <c r="EVF1" s="81"/>
      <c r="EVK1" s="80"/>
      <c r="EVY1" s="80"/>
      <c r="EWA1" s="81"/>
      <c r="EWF1" s="80"/>
      <c r="EWT1" s="80"/>
      <c r="EWV1" s="81"/>
      <c r="EXA1" s="80"/>
      <c r="EXO1" s="80"/>
      <c r="EXQ1" s="81"/>
      <c r="EXV1" s="80"/>
      <c r="EYJ1" s="80"/>
      <c r="EYL1" s="81"/>
      <c r="EYQ1" s="80"/>
      <c r="EZE1" s="80"/>
      <c r="EZG1" s="81"/>
      <c r="EZL1" s="80"/>
      <c r="EZZ1" s="80"/>
      <c r="FAB1" s="81"/>
      <c r="FAG1" s="80"/>
      <c r="FAU1" s="80"/>
      <c r="FAW1" s="81"/>
      <c r="FBB1" s="80"/>
      <c r="FBP1" s="80"/>
      <c r="FBR1" s="81"/>
      <c r="FBW1" s="80"/>
      <c r="FCK1" s="80"/>
      <c r="FCM1" s="81"/>
      <c r="FCR1" s="80"/>
      <c r="FDF1" s="80"/>
      <c r="FDH1" s="81"/>
      <c r="FDM1" s="80"/>
      <c r="FEA1" s="80"/>
      <c r="FEC1" s="81"/>
      <c r="FEH1" s="80"/>
      <c r="FEV1" s="80"/>
      <c r="FEX1" s="81"/>
      <c r="FFC1" s="80"/>
      <c r="FFQ1" s="80"/>
      <c r="FFS1" s="81"/>
      <c r="FFX1" s="80"/>
      <c r="FGL1" s="80"/>
      <c r="FGN1" s="81"/>
      <c r="FGS1" s="80"/>
      <c r="FHG1" s="80"/>
      <c r="FHI1" s="81"/>
      <c r="FHN1" s="80"/>
      <c r="FIB1" s="80"/>
      <c r="FID1" s="81"/>
      <c r="FII1" s="80"/>
      <c r="FIW1" s="80"/>
      <c r="FIY1" s="81"/>
      <c r="FJD1" s="80"/>
      <c r="FJR1" s="80"/>
      <c r="FJT1" s="81"/>
      <c r="FJY1" s="80"/>
      <c r="FKM1" s="80"/>
      <c r="FKO1" s="81"/>
      <c r="FKT1" s="80"/>
      <c r="FLH1" s="80"/>
      <c r="FLJ1" s="81"/>
      <c r="FLO1" s="80"/>
      <c r="FMC1" s="80"/>
      <c r="FME1" s="81"/>
      <c r="FMJ1" s="80"/>
      <c r="FMX1" s="80"/>
      <c r="FMZ1" s="81"/>
      <c r="FNE1" s="80"/>
      <c r="FNS1" s="80"/>
      <c r="FNU1" s="81"/>
      <c r="FNZ1" s="80"/>
      <c r="FON1" s="80"/>
      <c r="FOP1" s="81"/>
      <c r="FOU1" s="80"/>
      <c r="FPI1" s="80"/>
      <c r="FPK1" s="81"/>
      <c r="FPP1" s="80"/>
      <c r="FQD1" s="80"/>
      <c r="FQF1" s="81"/>
      <c r="FQK1" s="80"/>
      <c r="FQY1" s="80"/>
      <c r="FRA1" s="81"/>
      <c r="FRF1" s="80"/>
      <c r="FRT1" s="80"/>
      <c r="FRV1" s="81"/>
      <c r="FSA1" s="80"/>
      <c r="FSO1" s="80"/>
      <c r="FSQ1" s="81"/>
      <c r="FSV1" s="80"/>
      <c r="FTJ1" s="80"/>
      <c r="FTL1" s="81"/>
      <c r="FTQ1" s="80"/>
      <c r="FUE1" s="80"/>
      <c r="FUG1" s="81"/>
      <c r="FUL1" s="80"/>
      <c r="FUZ1" s="80"/>
      <c r="FVB1" s="81"/>
      <c r="FVG1" s="80"/>
      <c r="FVU1" s="80"/>
      <c r="FVW1" s="81"/>
      <c r="FWB1" s="80"/>
      <c r="FWP1" s="80"/>
      <c r="FWR1" s="81"/>
      <c r="FWW1" s="80"/>
      <c r="FXK1" s="80"/>
      <c r="FXM1" s="81"/>
      <c r="FXR1" s="80"/>
      <c r="FYF1" s="80"/>
      <c r="FYH1" s="81"/>
      <c r="FYM1" s="80"/>
      <c r="FZA1" s="80"/>
      <c r="FZC1" s="81"/>
      <c r="FZH1" s="80"/>
      <c r="FZV1" s="80"/>
      <c r="FZX1" s="81"/>
      <c r="GAC1" s="80"/>
      <c r="GAQ1" s="80"/>
      <c r="GAS1" s="81"/>
      <c r="GAX1" s="80"/>
      <c r="GBL1" s="80"/>
      <c r="GBN1" s="81"/>
      <c r="GBS1" s="80"/>
      <c r="GCG1" s="80"/>
      <c r="GCI1" s="81"/>
      <c r="GCN1" s="80"/>
      <c r="GDB1" s="80"/>
      <c r="GDD1" s="81"/>
      <c r="GDI1" s="80"/>
      <c r="GDW1" s="80"/>
      <c r="GDY1" s="81"/>
      <c r="GED1" s="80"/>
      <c r="GER1" s="80"/>
      <c r="GET1" s="81"/>
      <c r="GEY1" s="80"/>
      <c r="GFM1" s="80"/>
      <c r="GFO1" s="81"/>
      <c r="GFT1" s="80"/>
      <c r="GGH1" s="80"/>
      <c r="GGJ1" s="81"/>
      <c r="GGO1" s="80"/>
      <c r="GHC1" s="80"/>
      <c r="GHE1" s="81"/>
      <c r="GHJ1" s="80"/>
      <c r="GHX1" s="80"/>
      <c r="GHZ1" s="81"/>
      <c r="GIE1" s="80"/>
      <c r="GIS1" s="80"/>
      <c r="GIU1" s="81"/>
      <c r="GIZ1" s="80"/>
      <c r="GJN1" s="80"/>
      <c r="GJP1" s="81"/>
      <c r="GJU1" s="80"/>
      <c r="GKI1" s="80"/>
      <c r="GKK1" s="81"/>
      <c r="GKP1" s="80"/>
      <c r="GLD1" s="80"/>
      <c r="GLF1" s="81"/>
      <c r="GLK1" s="80"/>
      <c r="GLY1" s="80"/>
      <c r="GMA1" s="81"/>
      <c r="GMF1" s="80"/>
      <c r="GMT1" s="80"/>
      <c r="GMV1" s="81"/>
      <c r="GNA1" s="80"/>
      <c r="GNO1" s="80"/>
      <c r="GNQ1" s="81"/>
      <c r="GNV1" s="80"/>
      <c r="GOJ1" s="80"/>
      <c r="GOL1" s="81"/>
      <c r="GOQ1" s="80"/>
      <c r="GPE1" s="80"/>
      <c r="GPG1" s="81"/>
      <c r="GPL1" s="80"/>
      <c r="GPZ1" s="80"/>
      <c r="GQB1" s="81"/>
      <c r="GQG1" s="80"/>
      <c r="GQU1" s="80"/>
      <c r="GQW1" s="81"/>
      <c r="GRB1" s="80"/>
      <c r="GRP1" s="80"/>
      <c r="GRR1" s="81"/>
      <c r="GRW1" s="80"/>
      <c r="GSK1" s="80"/>
      <c r="GSM1" s="81"/>
      <c r="GSR1" s="80"/>
      <c r="GTF1" s="80"/>
      <c r="GTH1" s="81"/>
      <c r="GTM1" s="80"/>
      <c r="GUA1" s="80"/>
      <c r="GUC1" s="81"/>
      <c r="GUH1" s="80"/>
      <c r="GUV1" s="80"/>
      <c r="GUX1" s="81"/>
      <c r="GVC1" s="80"/>
      <c r="GVQ1" s="80"/>
      <c r="GVS1" s="81"/>
      <c r="GVX1" s="80"/>
      <c r="GWL1" s="80"/>
      <c r="GWN1" s="81"/>
      <c r="GWS1" s="80"/>
      <c r="GXG1" s="80"/>
      <c r="GXI1" s="81"/>
      <c r="GXN1" s="80"/>
      <c r="GYB1" s="80"/>
      <c r="GYD1" s="81"/>
      <c r="GYI1" s="80"/>
      <c r="GYW1" s="80"/>
      <c r="GYY1" s="81"/>
      <c r="GZD1" s="80"/>
      <c r="GZR1" s="80"/>
      <c r="GZT1" s="81"/>
      <c r="GZY1" s="80"/>
      <c r="HAM1" s="80"/>
      <c r="HAO1" s="81"/>
      <c r="HAT1" s="80"/>
      <c r="HBH1" s="80"/>
      <c r="HBJ1" s="81"/>
      <c r="HBO1" s="80"/>
      <c r="HCC1" s="80"/>
      <c r="HCE1" s="81"/>
      <c r="HCJ1" s="80"/>
      <c r="HCX1" s="80"/>
      <c r="HCZ1" s="81"/>
      <c r="HDE1" s="80"/>
      <c r="HDS1" s="80"/>
      <c r="HDU1" s="81"/>
      <c r="HDZ1" s="80"/>
      <c r="HEN1" s="80"/>
      <c r="HEP1" s="81"/>
      <c r="HEU1" s="80"/>
      <c r="HFI1" s="80"/>
      <c r="HFK1" s="81"/>
      <c r="HFP1" s="80"/>
      <c r="HGD1" s="80"/>
      <c r="HGF1" s="81"/>
      <c r="HGK1" s="80"/>
      <c r="HGY1" s="80"/>
      <c r="HHA1" s="81"/>
      <c r="HHF1" s="80"/>
      <c r="HHT1" s="80"/>
      <c r="HHV1" s="81"/>
      <c r="HIA1" s="80"/>
      <c r="HIO1" s="80"/>
      <c r="HIQ1" s="81"/>
      <c r="HIV1" s="80"/>
      <c r="HJJ1" s="80"/>
      <c r="HJL1" s="81"/>
      <c r="HJQ1" s="80"/>
      <c r="HKE1" s="80"/>
      <c r="HKG1" s="81"/>
      <c r="HKL1" s="80"/>
      <c r="HKZ1" s="80"/>
      <c r="HLB1" s="81"/>
      <c r="HLG1" s="80"/>
      <c r="HLU1" s="80"/>
      <c r="HLW1" s="81"/>
      <c r="HMB1" s="80"/>
      <c r="HMP1" s="80"/>
      <c r="HMR1" s="81"/>
      <c r="HMW1" s="80"/>
      <c r="HNK1" s="80"/>
      <c r="HNM1" s="81"/>
      <c r="HNR1" s="80"/>
      <c r="HOF1" s="80"/>
      <c r="HOH1" s="81"/>
      <c r="HOM1" s="80"/>
      <c r="HPA1" s="80"/>
      <c r="HPC1" s="81"/>
      <c r="HPH1" s="80"/>
      <c r="HPV1" s="80"/>
      <c r="HPX1" s="81"/>
      <c r="HQC1" s="80"/>
      <c r="HQQ1" s="80"/>
      <c r="HQS1" s="81"/>
      <c r="HQX1" s="80"/>
      <c r="HRL1" s="80"/>
      <c r="HRN1" s="81"/>
      <c r="HRS1" s="80"/>
      <c r="HSG1" s="80"/>
      <c r="HSI1" s="81"/>
      <c r="HSN1" s="80"/>
      <c r="HTB1" s="80"/>
      <c r="HTD1" s="81"/>
      <c r="HTI1" s="80"/>
      <c r="HTW1" s="80"/>
      <c r="HTY1" s="81"/>
      <c r="HUD1" s="80"/>
      <c r="HUR1" s="80"/>
      <c r="HUT1" s="81"/>
      <c r="HUY1" s="80"/>
      <c r="HVM1" s="80"/>
      <c r="HVO1" s="81"/>
      <c r="HVT1" s="80"/>
      <c r="HWH1" s="80"/>
      <c r="HWJ1" s="81"/>
      <c r="HWO1" s="80"/>
      <c r="HXC1" s="80"/>
      <c r="HXE1" s="81"/>
      <c r="HXJ1" s="80"/>
      <c r="HXX1" s="80"/>
      <c r="HXZ1" s="81"/>
      <c r="HYE1" s="80"/>
      <c r="HYS1" s="80"/>
      <c r="HYU1" s="81"/>
      <c r="HYZ1" s="80"/>
      <c r="HZN1" s="80"/>
      <c r="HZP1" s="81"/>
      <c r="HZU1" s="80"/>
      <c r="IAI1" s="80"/>
      <c r="IAK1" s="81"/>
      <c r="IAP1" s="80"/>
      <c r="IBD1" s="80"/>
      <c r="IBF1" s="81"/>
      <c r="IBK1" s="80"/>
      <c r="IBY1" s="80"/>
      <c r="ICA1" s="81"/>
      <c r="ICF1" s="80"/>
      <c r="ICT1" s="80"/>
      <c r="ICV1" s="81"/>
      <c r="IDA1" s="80"/>
      <c r="IDO1" s="80"/>
      <c r="IDQ1" s="81"/>
      <c r="IDV1" s="80"/>
      <c r="IEJ1" s="80"/>
      <c r="IEL1" s="81"/>
      <c r="IEQ1" s="80"/>
      <c r="IFE1" s="80"/>
      <c r="IFG1" s="81"/>
      <c r="IFL1" s="80"/>
      <c r="IFZ1" s="80"/>
      <c r="IGB1" s="81"/>
      <c r="IGG1" s="80"/>
      <c r="IGU1" s="80"/>
      <c r="IGW1" s="81"/>
      <c r="IHB1" s="80"/>
      <c r="IHP1" s="80"/>
      <c r="IHR1" s="81"/>
      <c r="IHW1" s="80"/>
      <c r="IIK1" s="80"/>
      <c r="IIM1" s="81"/>
      <c r="IIR1" s="80"/>
      <c r="IJF1" s="80"/>
      <c r="IJH1" s="81"/>
      <c r="IJM1" s="80"/>
      <c r="IKA1" s="80"/>
      <c r="IKC1" s="81"/>
      <c r="IKH1" s="80"/>
      <c r="IKV1" s="80"/>
      <c r="IKX1" s="81"/>
      <c r="ILC1" s="80"/>
      <c r="ILQ1" s="80"/>
      <c r="ILS1" s="81"/>
      <c r="ILX1" s="80"/>
      <c r="IML1" s="80"/>
      <c r="IMN1" s="81"/>
      <c r="IMS1" s="80"/>
      <c r="ING1" s="80"/>
      <c r="INI1" s="81"/>
      <c r="INN1" s="80"/>
      <c r="IOB1" s="80"/>
      <c r="IOD1" s="81"/>
      <c r="IOI1" s="80"/>
      <c r="IOW1" s="80"/>
      <c r="IOY1" s="81"/>
      <c r="IPD1" s="80"/>
      <c r="IPR1" s="80"/>
      <c r="IPT1" s="81"/>
      <c r="IPY1" s="80"/>
      <c r="IQM1" s="80"/>
      <c r="IQO1" s="81"/>
      <c r="IQT1" s="80"/>
      <c r="IRH1" s="80"/>
      <c r="IRJ1" s="81"/>
      <c r="IRO1" s="80"/>
      <c r="ISC1" s="80"/>
      <c r="ISE1" s="81"/>
      <c r="ISJ1" s="80"/>
      <c r="ISX1" s="80"/>
      <c r="ISZ1" s="81"/>
      <c r="ITE1" s="80"/>
      <c r="ITS1" s="80"/>
      <c r="ITU1" s="81"/>
      <c r="ITZ1" s="80"/>
      <c r="IUN1" s="80"/>
      <c r="IUP1" s="81"/>
      <c r="IUU1" s="80"/>
      <c r="IVI1" s="80"/>
      <c r="IVK1" s="81"/>
      <c r="IVP1" s="80"/>
      <c r="IWD1" s="80"/>
      <c r="IWF1" s="81"/>
      <c r="IWK1" s="80"/>
      <c r="IWY1" s="80"/>
      <c r="IXA1" s="81"/>
      <c r="IXF1" s="80"/>
      <c r="IXT1" s="80"/>
      <c r="IXV1" s="81"/>
      <c r="IYA1" s="80"/>
      <c r="IYO1" s="80"/>
      <c r="IYQ1" s="81"/>
      <c r="IYV1" s="80"/>
      <c r="IZJ1" s="80"/>
      <c r="IZL1" s="81"/>
      <c r="IZQ1" s="80"/>
      <c r="JAE1" s="80"/>
      <c r="JAG1" s="81"/>
      <c r="JAL1" s="80"/>
      <c r="JAZ1" s="80"/>
      <c r="JBB1" s="81"/>
      <c r="JBG1" s="80"/>
      <c r="JBU1" s="80"/>
      <c r="JBW1" s="81"/>
      <c r="JCB1" s="80"/>
      <c r="JCP1" s="80"/>
      <c r="JCR1" s="81"/>
      <c r="JCW1" s="80"/>
      <c r="JDK1" s="80"/>
      <c r="JDM1" s="81"/>
      <c r="JDR1" s="80"/>
      <c r="JEF1" s="80"/>
      <c r="JEH1" s="81"/>
      <c r="JEM1" s="80"/>
      <c r="JFA1" s="80"/>
      <c r="JFC1" s="81"/>
      <c r="JFH1" s="80"/>
      <c r="JFV1" s="80"/>
      <c r="JFX1" s="81"/>
      <c r="JGC1" s="80"/>
      <c r="JGQ1" s="80"/>
      <c r="JGS1" s="81"/>
      <c r="JGX1" s="80"/>
      <c r="JHL1" s="80"/>
      <c r="JHN1" s="81"/>
      <c r="JHS1" s="80"/>
      <c r="JIG1" s="80"/>
      <c r="JII1" s="81"/>
      <c r="JIN1" s="80"/>
      <c r="JJB1" s="80"/>
      <c r="JJD1" s="81"/>
      <c r="JJI1" s="80"/>
      <c r="JJW1" s="80"/>
      <c r="JJY1" s="81"/>
      <c r="JKD1" s="80"/>
      <c r="JKR1" s="80"/>
      <c r="JKT1" s="81"/>
      <c r="JKY1" s="80"/>
      <c r="JLM1" s="80"/>
      <c r="JLO1" s="81"/>
      <c r="JLT1" s="80"/>
      <c r="JMH1" s="80"/>
      <c r="JMJ1" s="81"/>
      <c r="JMO1" s="80"/>
      <c r="JNC1" s="80"/>
      <c r="JNE1" s="81"/>
      <c r="JNJ1" s="80"/>
      <c r="JNX1" s="80"/>
      <c r="JNZ1" s="81"/>
      <c r="JOE1" s="80"/>
      <c r="JOS1" s="80"/>
      <c r="JOU1" s="81"/>
      <c r="JOZ1" s="80"/>
      <c r="JPN1" s="80"/>
      <c r="JPP1" s="81"/>
      <c r="JPU1" s="80"/>
      <c r="JQI1" s="80"/>
      <c r="JQK1" s="81"/>
      <c r="JQP1" s="80"/>
      <c r="JRD1" s="80"/>
      <c r="JRF1" s="81"/>
      <c r="JRK1" s="80"/>
      <c r="JRY1" s="80"/>
      <c r="JSA1" s="81"/>
      <c r="JSF1" s="80"/>
      <c r="JST1" s="80"/>
      <c r="JSV1" s="81"/>
      <c r="JTA1" s="80"/>
      <c r="JTO1" s="80"/>
      <c r="JTQ1" s="81"/>
      <c r="JTV1" s="80"/>
      <c r="JUJ1" s="80"/>
      <c r="JUL1" s="81"/>
      <c r="JUQ1" s="80"/>
      <c r="JVE1" s="80"/>
      <c r="JVG1" s="81"/>
      <c r="JVL1" s="80"/>
      <c r="JVZ1" s="80"/>
      <c r="JWB1" s="81"/>
      <c r="JWG1" s="80"/>
      <c r="JWU1" s="80"/>
      <c r="JWW1" s="81"/>
      <c r="JXB1" s="80"/>
      <c r="JXP1" s="80"/>
      <c r="JXR1" s="81"/>
      <c r="JXW1" s="80"/>
      <c r="JYK1" s="80"/>
      <c r="JYM1" s="81"/>
      <c r="JYR1" s="80"/>
      <c r="JZF1" s="80"/>
      <c r="JZH1" s="81"/>
      <c r="JZM1" s="80"/>
      <c r="KAA1" s="80"/>
      <c r="KAC1" s="81"/>
      <c r="KAH1" s="80"/>
      <c r="KAV1" s="80"/>
      <c r="KAX1" s="81"/>
      <c r="KBC1" s="80"/>
      <c r="KBQ1" s="80"/>
      <c r="KBS1" s="81"/>
      <c r="KBX1" s="80"/>
      <c r="KCL1" s="80"/>
      <c r="KCN1" s="81"/>
      <c r="KCS1" s="80"/>
      <c r="KDG1" s="80"/>
      <c r="KDI1" s="81"/>
      <c r="KDN1" s="80"/>
      <c r="KEB1" s="80"/>
      <c r="KED1" s="81"/>
      <c r="KEI1" s="80"/>
      <c r="KEW1" s="80"/>
      <c r="KEY1" s="81"/>
      <c r="KFD1" s="80"/>
      <c r="KFR1" s="80"/>
      <c r="KFT1" s="81"/>
      <c r="KFY1" s="80"/>
      <c r="KGM1" s="80"/>
      <c r="KGO1" s="81"/>
      <c r="KGT1" s="80"/>
      <c r="KHH1" s="80"/>
      <c r="KHJ1" s="81"/>
      <c r="KHO1" s="80"/>
      <c r="KIC1" s="80"/>
      <c r="KIE1" s="81"/>
      <c r="KIJ1" s="80"/>
      <c r="KIX1" s="80"/>
      <c r="KIZ1" s="81"/>
      <c r="KJE1" s="80"/>
      <c r="KJS1" s="80"/>
      <c r="KJU1" s="81"/>
      <c r="KJZ1" s="80"/>
      <c r="KKN1" s="80"/>
      <c r="KKP1" s="81"/>
      <c r="KKU1" s="80"/>
      <c r="KLI1" s="80"/>
      <c r="KLK1" s="81"/>
      <c r="KLP1" s="80"/>
      <c r="KMD1" s="80"/>
      <c r="KMF1" s="81"/>
      <c r="KMK1" s="80"/>
      <c r="KMY1" s="80"/>
      <c r="KNA1" s="81"/>
      <c r="KNF1" s="80"/>
      <c r="KNT1" s="80"/>
      <c r="KNV1" s="81"/>
      <c r="KOA1" s="80"/>
      <c r="KOO1" s="80"/>
      <c r="KOQ1" s="81"/>
      <c r="KOV1" s="80"/>
      <c r="KPJ1" s="80"/>
      <c r="KPL1" s="81"/>
      <c r="KPQ1" s="80"/>
      <c r="KQE1" s="80"/>
      <c r="KQG1" s="81"/>
      <c r="KQL1" s="80"/>
      <c r="KQZ1" s="80"/>
      <c r="KRB1" s="81"/>
      <c r="KRG1" s="80"/>
      <c r="KRU1" s="80"/>
      <c r="KRW1" s="81"/>
      <c r="KSB1" s="80"/>
      <c r="KSP1" s="80"/>
      <c r="KSR1" s="81"/>
      <c r="KSW1" s="80"/>
      <c r="KTK1" s="80"/>
      <c r="KTM1" s="81"/>
      <c r="KTR1" s="80"/>
      <c r="KUF1" s="80"/>
      <c r="KUH1" s="81"/>
      <c r="KUM1" s="80"/>
      <c r="KVA1" s="80"/>
      <c r="KVC1" s="81"/>
      <c r="KVH1" s="80"/>
      <c r="KVV1" s="80"/>
      <c r="KVX1" s="81"/>
      <c r="KWC1" s="80"/>
      <c r="KWQ1" s="80"/>
      <c r="KWS1" s="81"/>
      <c r="KWX1" s="80"/>
      <c r="KXL1" s="80"/>
      <c r="KXN1" s="81"/>
      <c r="KXS1" s="80"/>
      <c r="KYG1" s="80"/>
      <c r="KYI1" s="81"/>
      <c r="KYN1" s="80"/>
      <c r="KZB1" s="80"/>
      <c r="KZD1" s="81"/>
      <c r="KZI1" s="80"/>
      <c r="KZW1" s="80"/>
      <c r="KZY1" s="81"/>
      <c r="LAD1" s="80"/>
      <c r="LAR1" s="80"/>
      <c r="LAT1" s="81"/>
      <c r="LAY1" s="80"/>
      <c r="LBM1" s="80"/>
      <c r="LBO1" s="81"/>
      <c r="LBT1" s="80"/>
      <c r="LCH1" s="80"/>
      <c r="LCJ1" s="81"/>
      <c r="LCO1" s="80"/>
      <c r="LDC1" s="80"/>
      <c r="LDE1" s="81"/>
      <c r="LDJ1" s="80"/>
      <c r="LDX1" s="80"/>
      <c r="LDZ1" s="81"/>
      <c r="LEE1" s="80"/>
      <c r="LES1" s="80"/>
      <c r="LEU1" s="81"/>
      <c r="LEZ1" s="80"/>
      <c r="LFN1" s="80"/>
      <c r="LFP1" s="81"/>
      <c r="LFU1" s="80"/>
      <c r="LGI1" s="80"/>
      <c r="LGK1" s="81"/>
      <c r="LGP1" s="80"/>
      <c r="LHD1" s="80"/>
      <c r="LHF1" s="81"/>
      <c r="LHK1" s="80"/>
      <c r="LHY1" s="80"/>
      <c r="LIA1" s="81"/>
      <c r="LIF1" s="80"/>
      <c r="LIT1" s="80"/>
      <c r="LIV1" s="81"/>
      <c r="LJA1" s="80"/>
      <c r="LJO1" s="80"/>
      <c r="LJQ1" s="81"/>
      <c r="LJV1" s="80"/>
      <c r="LKJ1" s="80"/>
      <c r="LKL1" s="81"/>
      <c r="LKQ1" s="80"/>
      <c r="LLE1" s="80"/>
      <c r="LLG1" s="81"/>
      <c r="LLL1" s="80"/>
      <c r="LLZ1" s="80"/>
      <c r="LMB1" s="81"/>
      <c r="LMG1" s="80"/>
      <c r="LMU1" s="80"/>
      <c r="LMW1" s="81"/>
      <c r="LNB1" s="80"/>
      <c r="LNP1" s="80"/>
      <c r="LNR1" s="81"/>
      <c r="LNW1" s="80"/>
      <c r="LOK1" s="80"/>
      <c r="LOM1" s="81"/>
      <c r="LOR1" s="80"/>
      <c r="LPF1" s="80"/>
      <c r="LPH1" s="81"/>
      <c r="LPM1" s="80"/>
      <c r="LQA1" s="80"/>
      <c r="LQC1" s="81"/>
      <c r="LQH1" s="80"/>
      <c r="LQV1" s="80"/>
      <c r="LQX1" s="81"/>
      <c r="LRC1" s="80"/>
      <c r="LRQ1" s="80"/>
      <c r="LRS1" s="81"/>
      <c r="LRX1" s="80"/>
      <c r="LSL1" s="80"/>
      <c r="LSN1" s="81"/>
      <c r="LSS1" s="80"/>
      <c r="LTG1" s="80"/>
      <c r="LTI1" s="81"/>
      <c r="LTN1" s="80"/>
      <c r="LUB1" s="80"/>
      <c r="LUD1" s="81"/>
      <c r="LUI1" s="80"/>
      <c r="LUW1" s="80"/>
      <c r="LUY1" s="81"/>
      <c r="LVD1" s="80"/>
      <c r="LVR1" s="80"/>
      <c r="LVT1" s="81"/>
      <c r="LVY1" s="80"/>
      <c r="LWM1" s="80"/>
      <c r="LWO1" s="81"/>
      <c r="LWT1" s="80"/>
      <c r="LXH1" s="80"/>
      <c r="LXJ1" s="81"/>
      <c r="LXO1" s="80"/>
      <c r="LYC1" s="80"/>
      <c r="LYE1" s="81"/>
      <c r="LYJ1" s="80"/>
      <c r="LYX1" s="80"/>
      <c r="LYZ1" s="81"/>
      <c r="LZE1" s="80"/>
      <c r="LZS1" s="80"/>
      <c r="LZU1" s="81"/>
      <c r="LZZ1" s="80"/>
      <c r="MAN1" s="80"/>
      <c r="MAP1" s="81"/>
      <c r="MAU1" s="80"/>
      <c r="MBI1" s="80"/>
      <c r="MBK1" s="81"/>
      <c r="MBP1" s="80"/>
      <c r="MCD1" s="80"/>
      <c r="MCF1" s="81"/>
      <c r="MCK1" s="80"/>
      <c r="MCY1" s="80"/>
      <c r="MDA1" s="81"/>
      <c r="MDF1" s="80"/>
      <c r="MDT1" s="80"/>
      <c r="MDV1" s="81"/>
      <c r="MEA1" s="80"/>
      <c r="MEO1" s="80"/>
      <c r="MEQ1" s="81"/>
      <c r="MEV1" s="80"/>
      <c r="MFJ1" s="80"/>
      <c r="MFL1" s="81"/>
      <c r="MFQ1" s="80"/>
      <c r="MGE1" s="80"/>
      <c r="MGG1" s="81"/>
      <c r="MGL1" s="80"/>
      <c r="MGZ1" s="80"/>
      <c r="MHB1" s="81"/>
      <c r="MHG1" s="80"/>
      <c r="MHU1" s="80"/>
      <c r="MHW1" s="81"/>
      <c r="MIB1" s="80"/>
      <c r="MIP1" s="80"/>
      <c r="MIR1" s="81"/>
      <c r="MIW1" s="80"/>
      <c r="MJK1" s="80"/>
      <c r="MJM1" s="81"/>
      <c r="MJR1" s="80"/>
      <c r="MKF1" s="80"/>
      <c r="MKH1" s="81"/>
      <c r="MKM1" s="80"/>
      <c r="MLA1" s="80"/>
      <c r="MLC1" s="81"/>
      <c r="MLH1" s="80"/>
      <c r="MLV1" s="80"/>
      <c r="MLX1" s="81"/>
      <c r="MMC1" s="80"/>
      <c r="MMQ1" s="80"/>
      <c r="MMS1" s="81"/>
      <c r="MMX1" s="80"/>
      <c r="MNL1" s="80"/>
      <c r="MNN1" s="81"/>
      <c r="MNS1" s="80"/>
      <c r="MOG1" s="80"/>
      <c r="MOI1" s="81"/>
      <c r="MON1" s="80"/>
      <c r="MPB1" s="80"/>
      <c r="MPD1" s="81"/>
      <c r="MPI1" s="80"/>
      <c r="MPW1" s="80"/>
      <c r="MPY1" s="81"/>
      <c r="MQD1" s="80"/>
      <c r="MQR1" s="80"/>
      <c r="MQT1" s="81"/>
      <c r="MQY1" s="80"/>
      <c r="MRM1" s="80"/>
      <c r="MRO1" s="81"/>
      <c r="MRT1" s="80"/>
      <c r="MSH1" s="80"/>
      <c r="MSJ1" s="81"/>
      <c r="MSO1" s="80"/>
      <c r="MTC1" s="80"/>
      <c r="MTE1" s="81"/>
      <c r="MTJ1" s="80"/>
      <c r="MTX1" s="80"/>
      <c r="MTZ1" s="81"/>
      <c r="MUE1" s="80"/>
      <c r="MUS1" s="80"/>
      <c r="MUU1" s="81"/>
      <c r="MUZ1" s="80"/>
      <c r="MVN1" s="80"/>
      <c r="MVP1" s="81"/>
      <c r="MVU1" s="80"/>
      <c r="MWI1" s="80"/>
      <c r="MWK1" s="81"/>
      <c r="MWP1" s="80"/>
      <c r="MXD1" s="80"/>
      <c r="MXF1" s="81"/>
      <c r="MXK1" s="80"/>
      <c r="MXY1" s="80"/>
      <c r="MYA1" s="81"/>
      <c r="MYF1" s="80"/>
      <c r="MYT1" s="80"/>
      <c r="MYV1" s="81"/>
      <c r="MZA1" s="80"/>
      <c r="MZO1" s="80"/>
      <c r="MZQ1" s="81"/>
      <c r="MZV1" s="80"/>
      <c r="NAJ1" s="80"/>
      <c r="NAL1" s="81"/>
      <c r="NAQ1" s="80"/>
      <c r="NBE1" s="80"/>
      <c r="NBG1" s="81"/>
      <c r="NBL1" s="80"/>
      <c r="NBZ1" s="80"/>
      <c r="NCB1" s="81"/>
      <c r="NCG1" s="80"/>
      <c r="NCU1" s="80"/>
      <c r="NCW1" s="81"/>
      <c r="NDB1" s="80"/>
      <c r="NDP1" s="80"/>
      <c r="NDR1" s="81"/>
      <c r="NDW1" s="80"/>
      <c r="NEK1" s="80"/>
      <c r="NEM1" s="81"/>
      <c r="NER1" s="80"/>
      <c r="NFF1" s="80"/>
      <c r="NFH1" s="81"/>
      <c r="NFM1" s="80"/>
      <c r="NGA1" s="80"/>
      <c r="NGC1" s="81"/>
      <c r="NGH1" s="80"/>
      <c r="NGV1" s="80"/>
      <c r="NGX1" s="81"/>
      <c r="NHC1" s="80"/>
      <c r="NHQ1" s="80"/>
      <c r="NHS1" s="81"/>
      <c r="NHX1" s="80"/>
      <c r="NIL1" s="80"/>
      <c r="NIN1" s="81"/>
      <c r="NIS1" s="80"/>
      <c r="NJG1" s="80"/>
      <c r="NJI1" s="81"/>
      <c r="NJN1" s="80"/>
      <c r="NKB1" s="80"/>
      <c r="NKD1" s="81"/>
      <c r="NKI1" s="80"/>
      <c r="NKW1" s="80"/>
      <c r="NKY1" s="81"/>
      <c r="NLD1" s="80"/>
      <c r="NLR1" s="80"/>
      <c r="NLT1" s="81"/>
      <c r="NLY1" s="80"/>
      <c r="NMM1" s="80"/>
      <c r="NMO1" s="81"/>
      <c r="NMT1" s="80"/>
      <c r="NNH1" s="80"/>
      <c r="NNJ1" s="81"/>
      <c r="NNO1" s="80"/>
      <c r="NOC1" s="80"/>
      <c r="NOE1" s="81"/>
      <c r="NOJ1" s="80"/>
      <c r="NOX1" s="80"/>
      <c r="NOZ1" s="81"/>
      <c r="NPE1" s="80"/>
      <c r="NPS1" s="80"/>
      <c r="NPU1" s="81"/>
      <c r="NPZ1" s="80"/>
      <c r="NQN1" s="80"/>
      <c r="NQP1" s="81"/>
      <c r="NQU1" s="80"/>
      <c r="NRI1" s="80"/>
      <c r="NRK1" s="81"/>
      <c r="NRP1" s="80"/>
      <c r="NSD1" s="80"/>
      <c r="NSF1" s="81"/>
      <c r="NSK1" s="80"/>
      <c r="NSY1" s="80"/>
      <c r="NTA1" s="81"/>
      <c r="NTF1" s="80"/>
      <c r="NTT1" s="80"/>
      <c r="NTV1" s="81"/>
      <c r="NUA1" s="80"/>
      <c r="NUO1" s="80"/>
      <c r="NUQ1" s="81"/>
      <c r="NUV1" s="80"/>
      <c r="NVJ1" s="80"/>
      <c r="NVL1" s="81"/>
      <c r="NVQ1" s="80"/>
      <c r="NWE1" s="80"/>
      <c r="NWG1" s="81"/>
      <c r="NWL1" s="80"/>
      <c r="NWZ1" s="80"/>
      <c r="NXB1" s="81"/>
      <c r="NXG1" s="80"/>
      <c r="NXU1" s="80"/>
      <c r="NXW1" s="81"/>
      <c r="NYB1" s="80"/>
      <c r="NYP1" s="80"/>
      <c r="NYR1" s="81"/>
      <c r="NYW1" s="80"/>
      <c r="NZK1" s="80"/>
      <c r="NZM1" s="81"/>
      <c r="NZR1" s="80"/>
      <c r="OAF1" s="80"/>
      <c r="OAH1" s="81"/>
      <c r="OAM1" s="80"/>
      <c r="OBA1" s="80"/>
      <c r="OBC1" s="81"/>
      <c r="OBH1" s="80"/>
      <c r="OBV1" s="80"/>
      <c r="OBX1" s="81"/>
      <c r="OCC1" s="80"/>
      <c r="OCQ1" s="80"/>
      <c r="OCS1" s="81"/>
      <c r="OCX1" s="80"/>
      <c r="ODL1" s="80"/>
      <c r="ODN1" s="81"/>
      <c r="ODS1" s="80"/>
      <c r="OEG1" s="80"/>
      <c r="OEI1" s="81"/>
      <c r="OEN1" s="80"/>
      <c r="OFB1" s="80"/>
      <c r="OFD1" s="81"/>
      <c r="OFI1" s="80"/>
      <c r="OFW1" s="80"/>
      <c r="OFY1" s="81"/>
      <c r="OGD1" s="80"/>
      <c r="OGR1" s="80"/>
      <c r="OGT1" s="81"/>
      <c r="OGY1" s="80"/>
      <c r="OHM1" s="80"/>
      <c r="OHO1" s="81"/>
      <c r="OHT1" s="80"/>
      <c r="OIH1" s="80"/>
      <c r="OIJ1" s="81"/>
      <c r="OIO1" s="80"/>
      <c r="OJC1" s="80"/>
      <c r="OJE1" s="81"/>
      <c r="OJJ1" s="80"/>
      <c r="OJX1" s="80"/>
      <c r="OJZ1" s="81"/>
      <c r="OKE1" s="80"/>
      <c r="OKS1" s="80"/>
      <c r="OKU1" s="81"/>
      <c r="OKZ1" s="80"/>
      <c r="OLN1" s="80"/>
      <c r="OLP1" s="81"/>
      <c r="OLU1" s="80"/>
      <c r="OMI1" s="80"/>
      <c r="OMK1" s="81"/>
      <c r="OMP1" s="80"/>
      <c r="OND1" s="80"/>
      <c r="ONF1" s="81"/>
      <c r="ONK1" s="80"/>
      <c r="ONY1" s="80"/>
      <c r="OOA1" s="81"/>
      <c r="OOF1" s="80"/>
      <c r="OOT1" s="80"/>
      <c r="OOV1" s="81"/>
      <c r="OPA1" s="80"/>
      <c r="OPO1" s="80"/>
      <c r="OPQ1" s="81"/>
      <c r="OPV1" s="80"/>
      <c r="OQJ1" s="80"/>
      <c r="OQL1" s="81"/>
      <c r="OQQ1" s="80"/>
      <c r="ORE1" s="80"/>
      <c r="ORG1" s="81"/>
      <c r="ORL1" s="80"/>
      <c r="ORZ1" s="80"/>
      <c r="OSB1" s="81"/>
      <c r="OSG1" s="80"/>
      <c r="OSU1" s="80"/>
      <c r="OSW1" s="81"/>
      <c r="OTB1" s="80"/>
      <c r="OTP1" s="80"/>
      <c r="OTR1" s="81"/>
      <c r="OTW1" s="80"/>
      <c r="OUK1" s="80"/>
      <c r="OUM1" s="81"/>
      <c r="OUR1" s="80"/>
      <c r="OVF1" s="80"/>
      <c r="OVH1" s="81"/>
      <c r="OVM1" s="80"/>
      <c r="OWA1" s="80"/>
      <c r="OWC1" s="81"/>
      <c r="OWH1" s="80"/>
      <c r="OWV1" s="80"/>
      <c r="OWX1" s="81"/>
      <c r="OXC1" s="80"/>
      <c r="OXQ1" s="80"/>
      <c r="OXS1" s="81"/>
      <c r="OXX1" s="80"/>
      <c r="OYL1" s="80"/>
      <c r="OYN1" s="81"/>
      <c r="OYS1" s="80"/>
      <c r="OZG1" s="80"/>
      <c r="OZI1" s="81"/>
      <c r="OZN1" s="80"/>
      <c r="PAB1" s="80"/>
      <c r="PAD1" s="81"/>
      <c r="PAI1" s="80"/>
      <c r="PAW1" s="80"/>
      <c r="PAY1" s="81"/>
      <c r="PBD1" s="80"/>
      <c r="PBR1" s="80"/>
      <c r="PBT1" s="81"/>
      <c r="PBY1" s="80"/>
      <c r="PCM1" s="80"/>
      <c r="PCO1" s="81"/>
      <c r="PCT1" s="80"/>
      <c r="PDH1" s="80"/>
      <c r="PDJ1" s="81"/>
      <c r="PDO1" s="80"/>
      <c r="PEC1" s="80"/>
      <c r="PEE1" s="81"/>
      <c r="PEJ1" s="80"/>
      <c r="PEX1" s="80"/>
      <c r="PEZ1" s="81"/>
      <c r="PFE1" s="80"/>
      <c r="PFS1" s="80"/>
      <c r="PFU1" s="81"/>
      <c r="PFZ1" s="80"/>
      <c r="PGN1" s="80"/>
      <c r="PGP1" s="81"/>
      <c r="PGU1" s="80"/>
      <c r="PHI1" s="80"/>
      <c r="PHK1" s="81"/>
      <c r="PHP1" s="80"/>
      <c r="PID1" s="80"/>
      <c r="PIF1" s="81"/>
      <c r="PIK1" s="80"/>
      <c r="PIY1" s="80"/>
      <c r="PJA1" s="81"/>
      <c r="PJF1" s="80"/>
      <c r="PJT1" s="80"/>
      <c r="PJV1" s="81"/>
      <c r="PKA1" s="80"/>
      <c r="PKO1" s="80"/>
      <c r="PKQ1" s="81"/>
      <c r="PKV1" s="80"/>
      <c r="PLJ1" s="80"/>
      <c r="PLL1" s="81"/>
      <c r="PLQ1" s="80"/>
      <c r="PME1" s="80"/>
      <c r="PMG1" s="81"/>
      <c r="PML1" s="80"/>
      <c r="PMZ1" s="80"/>
      <c r="PNB1" s="81"/>
      <c r="PNG1" s="80"/>
      <c r="PNU1" s="80"/>
      <c r="PNW1" s="81"/>
      <c r="POB1" s="80"/>
      <c r="POP1" s="80"/>
      <c r="POR1" s="81"/>
      <c r="POW1" s="80"/>
      <c r="PPK1" s="80"/>
      <c r="PPM1" s="81"/>
      <c r="PPR1" s="80"/>
      <c r="PQF1" s="80"/>
      <c r="PQH1" s="81"/>
      <c r="PQM1" s="80"/>
      <c r="PRA1" s="80"/>
      <c r="PRC1" s="81"/>
      <c r="PRH1" s="80"/>
      <c r="PRV1" s="80"/>
      <c r="PRX1" s="81"/>
      <c r="PSC1" s="80"/>
      <c r="PSQ1" s="80"/>
      <c r="PSS1" s="81"/>
      <c r="PSX1" s="80"/>
      <c r="PTL1" s="80"/>
      <c r="PTN1" s="81"/>
      <c r="PTS1" s="80"/>
      <c r="PUG1" s="80"/>
      <c r="PUI1" s="81"/>
      <c r="PUN1" s="80"/>
      <c r="PVB1" s="80"/>
      <c r="PVD1" s="81"/>
      <c r="PVI1" s="80"/>
      <c r="PVW1" s="80"/>
      <c r="PVY1" s="81"/>
      <c r="PWD1" s="80"/>
      <c r="PWR1" s="80"/>
      <c r="PWT1" s="81"/>
      <c r="PWY1" s="80"/>
      <c r="PXM1" s="80"/>
      <c r="PXO1" s="81"/>
      <c r="PXT1" s="80"/>
      <c r="PYH1" s="80"/>
      <c r="PYJ1" s="81"/>
      <c r="PYO1" s="80"/>
      <c r="PZC1" s="80"/>
      <c r="PZE1" s="81"/>
      <c r="PZJ1" s="80"/>
      <c r="PZX1" s="80"/>
      <c r="PZZ1" s="81"/>
      <c r="QAE1" s="80"/>
      <c r="QAS1" s="80"/>
      <c r="QAU1" s="81"/>
      <c r="QAZ1" s="80"/>
      <c r="QBN1" s="80"/>
      <c r="QBP1" s="81"/>
      <c r="QBU1" s="80"/>
      <c r="QCI1" s="80"/>
      <c r="QCK1" s="81"/>
      <c r="QCP1" s="80"/>
      <c r="QDD1" s="80"/>
      <c r="QDF1" s="81"/>
      <c r="QDK1" s="80"/>
      <c r="QDY1" s="80"/>
      <c r="QEA1" s="81"/>
      <c r="QEF1" s="80"/>
      <c r="QET1" s="80"/>
      <c r="QEV1" s="81"/>
      <c r="QFA1" s="80"/>
      <c r="QFO1" s="80"/>
      <c r="QFQ1" s="81"/>
      <c r="QFV1" s="80"/>
      <c r="QGJ1" s="80"/>
      <c r="QGL1" s="81"/>
      <c r="QGQ1" s="80"/>
      <c r="QHE1" s="80"/>
      <c r="QHG1" s="81"/>
      <c r="QHL1" s="80"/>
      <c r="QHZ1" s="80"/>
      <c r="QIB1" s="81"/>
      <c r="QIG1" s="80"/>
      <c r="QIU1" s="80"/>
      <c r="QIW1" s="81"/>
      <c r="QJB1" s="80"/>
      <c r="QJP1" s="80"/>
      <c r="QJR1" s="81"/>
      <c r="QJW1" s="80"/>
      <c r="QKK1" s="80"/>
      <c r="QKM1" s="81"/>
      <c r="QKR1" s="80"/>
      <c r="QLF1" s="80"/>
      <c r="QLH1" s="81"/>
      <c r="QLM1" s="80"/>
      <c r="QMA1" s="80"/>
      <c r="QMC1" s="81"/>
      <c r="QMH1" s="80"/>
      <c r="QMV1" s="80"/>
      <c r="QMX1" s="81"/>
      <c r="QNC1" s="80"/>
      <c r="QNQ1" s="80"/>
      <c r="QNS1" s="81"/>
      <c r="QNX1" s="80"/>
      <c r="QOL1" s="80"/>
      <c r="QON1" s="81"/>
      <c r="QOS1" s="80"/>
      <c r="QPG1" s="80"/>
      <c r="QPI1" s="81"/>
      <c r="QPN1" s="80"/>
      <c r="QQB1" s="80"/>
      <c r="QQD1" s="81"/>
      <c r="QQI1" s="80"/>
      <c r="QQW1" s="80"/>
      <c r="QQY1" s="81"/>
      <c r="QRD1" s="80"/>
      <c r="QRR1" s="80"/>
      <c r="QRT1" s="81"/>
      <c r="QRY1" s="80"/>
      <c r="QSM1" s="80"/>
      <c r="QSO1" s="81"/>
      <c r="QST1" s="80"/>
      <c r="QTH1" s="80"/>
      <c r="QTJ1" s="81"/>
      <c r="QTO1" s="80"/>
    </row>
    <row r="2" spans="1:1023 1037:2047 2052:3060 3074:4089 4103:5118 5132:6142 6147:7155 7169:8184 8198:9213 9227:10237 10242:11264 11266:12027" ht="19" thickBot="1" x14ac:dyDescent="0.5">
      <c r="B2" s="841" t="s">
        <v>93</v>
      </c>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BL2" s="75"/>
      <c r="CG2" s="75"/>
      <c r="DB2" s="75"/>
      <c r="DW2" s="75"/>
      <c r="ER2" s="75"/>
      <c r="FM2" s="75"/>
      <c r="GH2" s="75"/>
      <c r="HC2" s="75"/>
      <c r="HX2" s="75"/>
      <c r="IS2" s="75"/>
      <c r="JN2" s="75"/>
      <c r="KI2" s="75"/>
      <c r="LD2" s="75"/>
      <c r="LY2" s="75"/>
      <c r="NC2" s="75"/>
      <c r="NX2" s="75"/>
      <c r="OS2" s="75"/>
      <c r="PN2" s="75"/>
      <c r="QI2" s="75"/>
      <c r="RD2" s="75"/>
      <c r="RY2" s="75"/>
      <c r="ST2" s="75"/>
      <c r="TO2" s="75"/>
      <c r="UJ2" s="75"/>
      <c r="VE2" s="75"/>
      <c r="VZ2" s="75"/>
      <c r="WU2" s="75"/>
      <c r="XP2" s="75"/>
      <c r="YK2" s="75"/>
      <c r="ZF2" s="75"/>
      <c r="AAA2" s="75"/>
      <c r="AAV2" s="75"/>
      <c r="ABQ2" s="75"/>
      <c r="ACL2" s="75"/>
      <c r="ADG2" s="75"/>
      <c r="AEB2" s="75"/>
      <c r="AEW2" s="75"/>
      <c r="AFR2" s="75"/>
      <c r="AGM2" s="75"/>
      <c r="AHH2" s="75"/>
      <c r="AIC2" s="75"/>
      <c r="AIX2" s="75"/>
      <c r="AJS2" s="75"/>
      <c r="AKN2" s="75"/>
      <c r="ALI2" s="75"/>
      <c r="AMD2" s="75"/>
      <c r="AMY2" s="75"/>
      <c r="ANT2" s="75"/>
      <c r="AOO2" s="75"/>
      <c r="APJ2" s="75"/>
      <c r="AQE2" s="75"/>
      <c r="AQZ2" s="75"/>
      <c r="ARU2" s="75"/>
      <c r="ASP2" s="75"/>
      <c r="ATK2" s="75"/>
      <c r="AUF2" s="75"/>
      <c r="AVA2" s="75"/>
      <c r="AVV2" s="75"/>
      <c r="AWQ2" s="75"/>
      <c r="AXL2" s="75"/>
      <c r="AYG2" s="75"/>
      <c r="AZB2" s="75"/>
      <c r="AZW2" s="75"/>
      <c r="BAR2" s="75"/>
      <c r="BBM2" s="75"/>
      <c r="BCH2" s="75"/>
      <c r="BDC2" s="75"/>
      <c r="BDX2" s="75"/>
      <c r="BES2" s="75"/>
      <c r="BFN2" s="75"/>
      <c r="BGI2" s="75"/>
      <c r="BHD2" s="75"/>
      <c r="BHY2" s="75"/>
      <c r="BIT2" s="75"/>
      <c r="BJO2" s="75"/>
      <c r="BKJ2" s="75"/>
      <c r="BLE2" s="75"/>
      <c r="BLZ2" s="75"/>
      <c r="BMU2" s="75"/>
      <c r="BNP2" s="75"/>
      <c r="BOK2" s="75"/>
      <c r="BPF2" s="75"/>
      <c r="BQA2" s="75"/>
      <c r="BQV2" s="75"/>
      <c r="BRQ2" s="75"/>
      <c r="BSL2" s="75"/>
      <c r="BTG2" s="75"/>
      <c r="BUB2" s="75"/>
      <c r="BUW2" s="75"/>
      <c r="BVR2" s="75"/>
      <c r="BWM2" s="75"/>
      <c r="BXH2" s="75"/>
      <c r="BYC2" s="75"/>
      <c r="BYX2" s="75"/>
      <c r="BZS2" s="75"/>
      <c r="CAN2" s="75"/>
      <c r="CBI2" s="75"/>
      <c r="CCD2" s="75"/>
      <c r="CCY2" s="75"/>
      <c r="CDT2" s="75"/>
      <c r="CEO2" s="75"/>
      <c r="CFJ2" s="75"/>
      <c r="CGE2" s="75"/>
      <c r="CGZ2" s="75"/>
      <c r="CHU2" s="75"/>
      <c r="CIP2" s="75"/>
      <c r="CJK2" s="75"/>
      <c r="CKF2" s="75"/>
      <c r="CLA2" s="75"/>
      <c r="CLV2" s="75"/>
      <c r="CMQ2" s="75"/>
      <c r="CNL2" s="75"/>
      <c r="COG2" s="75"/>
      <c r="CPB2" s="75"/>
      <c r="CPW2" s="75"/>
      <c r="CQR2" s="75"/>
      <c r="CRM2" s="75"/>
      <c r="CSH2" s="75"/>
      <c r="CTC2" s="75"/>
      <c r="CTX2" s="75"/>
      <c r="CUS2" s="75"/>
      <c r="CVN2" s="75"/>
      <c r="CWI2" s="75"/>
      <c r="CXD2" s="75"/>
      <c r="CXY2" s="75"/>
      <c r="CYT2" s="75"/>
      <c r="CZO2" s="75"/>
      <c r="DAJ2" s="75"/>
      <c r="DBE2" s="75"/>
      <c r="DBZ2" s="75"/>
      <c r="DCU2" s="75"/>
      <c r="DDP2" s="75"/>
      <c r="DEK2" s="75"/>
      <c r="DFF2" s="75"/>
      <c r="DGA2" s="75"/>
      <c r="DGV2" s="75"/>
      <c r="DHQ2" s="75"/>
      <c r="DIL2" s="75"/>
      <c r="DJG2" s="75"/>
      <c r="DKB2" s="75"/>
      <c r="DKW2" s="75"/>
      <c r="DLR2" s="75"/>
      <c r="DMM2" s="75"/>
      <c r="DNH2" s="75"/>
      <c r="DOC2" s="75"/>
      <c r="DOX2" s="75"/>
      <c r="DPS2" s="75"/>
      <c r="DQN2" s="75"/>
      <c r="DRI2" s="75"/>
      <c r="DSD2" s="75"/>
      <c r="DSY2" s="75"/>
      <c r="DTT2" s="75"/>
      <c r="DUO2" s="75"/>
      <c r="DVJ2" s="75"/>
      <c r="DWE2" s="75"/>
      <c r="DWZ2" s="75"/>
      <c r="DXU2" s="75"/>
      <c r="DYP2" s="75"/>
      <c r="DZK2" s="75"/>
      <c r="EAF2" s="75"/>
      <c r="EBA2" s="75"/>
      <c r="EBV2" s="75"/>
      <c r="ECQ2" s="75"/>
      <c r="EDL2" s="75"/>
      <c r="EEG2" s="75"/>
      <c r="EFB2" s="75"/>
      <c r="EFW2" s="75"/>
      <c r="EGR2" s="75"/>
      <c r="EHM2" s="75"/>
      <c r="EIH2" s="75"/>
      <c r="EJC2" s="75"/>
      <c r="EJX2" s="75"/>
      <c r="EKS2" s="75"/>
      <c r="ELN2" s="75"/>
      <c r="EMI2" s="75"/>
      <c r="END2" s="75"/>
      <c r="ENY2" s="75"/>
      <c r="EOT2" s="75"/>
      <c r="EPO2" s="75"/>
      <c r="EQJ2" s="75"/>
      <c r="ERE2" s="75"/>
      <c r="ERZ2" s="75"/>
      <c r="ESU2" s="75"/>
      <c r="ETP2" s="75"/>
      <c r="EUK2" s="75"/>
      <c r="EVF2" s="75"/>
      <c r="EWA2" s="75"/>
      <c r="EWV2" s="75"/>
      <c r="EXQ2" s="75"/>
      <c r="EYL2" s="75"/>
      <c r="EZG2" s="75"/>
      <c r="FAB2" s="75"/>
      <c r="FAW2" s="75"/>
      <c r="FBR2" s="75"/>
      <c r="FCM2" s="75"/>
      <c r="FDH2" s="75"/>
      <c r="FEC2" s="75"/>
      <c r="FEX2" s="75"/>
      <c r="FFS2" s="75"/>
      <c r="FGN2" s="75"/>
      <c r="FHI2" s="75"/>
      <c r="FID2" s="75"/>
      <c r="FIY2" s="75"/>
      <c r="FJT2" s="75"/>
      <c r="FKO2" s="75"/>
      <c r="FLJ2" s="75"/>
      <c r="FME2" s="75"/>
      <c r="FMZ2" s="75"/>
      <c r="FNU2" s="75"/>
      <c r="FOP2" s="75"/>
      <c r="FPK2" s="75"/>
      <c r="FQF2" s="75"/>
      <c r="FRA2" s="75"/>
      <c r="FRV2" s="75"/>
      <c r="FSQ2" s="75"/>
      <c r="FTL2" s="75"/>
      <c r="FUG2" s="75"/>
      <c r="FVB2" s="75"/>
      <c r="FVW2" s="75"/>
      <c r="FWR2" s="75"/>
      <c r="FXM2" s="75"/>
      <c r="FYH2" s="75"/>
      <c r="FZC2" s="75"/>
      <c r="FZX2" s="75"/>
      <c r="GAS2" s="75"/>
      <c r="GBN2" s="75"/>
      <c r="GCI2" s="75"/>
      <c r="GDD2" s="75"/>
      <c r="GDY2" s="75"/>
      <c r="GET2" s="75"/>
      <c r="GFO2" s="75"/>
      <c r="GGJ2" s="75"/>
      <c r="GHE2" s="75"/>
      <c r="GHZ2" s="75"/>
      <c r="GIU2" s="75"/>
      <c r="GJP2" s="75"/>
      <c r="GKK2" s="75"/>
      <c r="GLF2" s="75"/>
      <c r="GMA2" s="75"/>
      <c r="GMV2" s="75"/>
      <c r="GNQ2" s="75"/>
      <c r="GOL2" s="75"/>
      <c r="GPG2" s="75"/>
      <c r="GQB2" s="75"/>
      <c r="GQW2" s="75"/>
      <c r="GRR2" s="75"/>
      <c r="GSM2" s="75"/>
      <c r="GTH2" s="75"/>
      <c r="GUC2" s="75"/>
      <c r="GUX2" s="75"/>
      <c r="GVS2" s="75"/>
      <c r="GWN2" s="75"/>
      <c r="GXI2" s="75"/>
      <c r="GYD2" s="75"/>
      <c r="GYY2" s="75"/>
      <c r="GZT2" s="75"/>
      <c r="HAO2" s="75"/>
      <c r="HBJ2" s="75"/>
      <c r="HCE2" s="75"/>
      <c r="HCZ2" s="75"/>
      <c r="HDU2" s="75"/>
      <c r="HEP2" s="75"/>
      <c r="HFK2" s="75"/>
      <c r="HGF2" s="75"/>
      <c r="HHA2" s="75"/>
      <c r="HHV2" s="75"/>
      <c r="HIQ2" s="75"/>
      <c r="HJL2" s="75"/>
      <c r="HKG2" s="75"/>
      <c r="HLB2" s="75"/>
      <c r="HLW2" s="75"/>
      <c r="HMR2" s="75"/>
      <c r="HNM2" s="75"/>
      <c r="HOH2" s="75"/>
      <c r="HPC2" s="75"/>
      <c r="HPX2" s="75"/>
      <c r="HQS2" s="75"/>
      <c r="HRN2" s="75"/>
      <c r="HSI2" s="75"/>
      <c r="HTD2" s="75"/>
      <c r="HTY2" s="75"/>
      <c r="HUT2" s="75"/>
      <c r="HVO2" s="75"/>
      <c r="HWJ2" s="75"/>
      <c r="HXE2" s="75"/>
      <c r="HXZ2" s="75"/>
      <c r="HYU2" s="75"/>
      <c r="HZP2" s="75"/>
      <c r="IAK2" s="75"/>
      <c r="IBF2" s="75"/>
      <c r="ICA2" s="75"/>
      <c r="ICV2" s="75"/>
      <c r="IDQ2" s="75"/>
      <c r="IEL2" s="75"/>
      <c r="IFG2" s="75"/>
      <c r="IGB2" s="75"/>
      <c r="IGW2" s="75"/>
      <c r="IHR2" s="75"/>
      <c r="IIM2" s="75"/>
      <c r="IJH2" s="75"/>
      <c r="IKC2" s="75"/>
      <c r="IKX2" s="75"/>
      <c r="ILS2" s="75"/>
      <c r="IMN2" s="75"/>
      <c r="INI2" s="75"/>
      <c r="IOD2" s="75"/>
      <c r="IOY2" s="75"/>
      <c r="IPT2" s="75"/>
      <c r="IQO2" s="75"/>
      <c r="IRJ2" s="75"/>
      <c r="ISE2" s="75"/>
      <c r="ISZ2" s="75"/>
      <c r="ITU2" s="75"/>
      <c r="IUP2" s="75"/>
      <c r="IVK2" s="75"/>
      <c r="IWF2" s="75"/>
      <c r="IXA2" s="75"/>
      <c r="IXV2" s="75"/>
      <c r="IYQ2" s="75"/>
      <c r="IZL2" s="75"/>
      <c r="JAG2" s="75"/>
      <c r="JBB2" s="75"/>
      <c r="JBW2" s="75"/>
      <c r="JCR2" s="75"/>
      <c r="JDM2" s="75"/>
      <c r="JEH2" s="75"/>
      <c r="JFC2" s="75"/>
      <c r="JFX2" s="75"/>
      <c r="JGS2" s="75"/>
      <c r="JHN2" s="75"/>
      <c r="JII2" s="75"/>
      <c r="JJD2" s="75"/>
      <c r="JJY2" s="75"/>
      <c r="JKT2" s="75"/>
      <c r="JLO2" s="75"/>
      <c r="JMJ2" s="75"/>
      <c r="JNE2" s="75"/>
      <c r="JNZ2" s="75"/>
      <c r="JOU2" s="75"/>
      <c r="JPP2" s="75"/>
      <c r="JQK2" s="75"/>
      <c r="JRF2" s="75"/>
      <c r="JSA2" s="75"/>
      <c r="JSV2" s="75"/>
      <c r="JTQ2" s="75"/>
      <c r="JUL2" s="75"/>
      <c r="JVG2" s="75"/>
      <c r="JWB2" s="75"/>
      <c r="JWW2" s="75"/>
      <c r="JXR2" s="75"/>
      <c r="JYM2" s="75"/>
      <c r="JZH2" s="75"/>
      <c r="KAC2" s="75"/>
      <c r="KAX2" s="75"/>
      <c r="KBS2" s="75"/>
      <c r="KCN2" s="75"/>
      <c r="KDI2" s="75"/>
      <c r="KED2" s="75"/>
      <c r="KEY2" s="75"/>
      <c r="KFT2" s="75"/>
      <c r="KGO2" s="75"/>
      <c r="KHJ2" s="75"/>
      <c r="KIE2" s="75"/>
      <c r="KIZ2" s="75"/>
      <c r="KJU2" s="75"/>
      <c r="KKP2" s="75"/>
      <c r="KLK2" s="75"/>
      <c r="KMF2" s="75"/>
      <c r="KNA2" s="75"/>
      <c r="KNV2" s="75"/>
      <c r="KOQ2" s="75"/>
      <c r="KPL2" s="75"/>
      <c r="KQG2" s="75"/>
      <c r="KRB2" s="75"/>
      <c r="KRW2" s="75"/>
      <c r="KSR2" s="75"/>
      <c r="KTM2" s="75"/>
      <c r="KUH2" s="75"/>
      <c r="KVC2" s="75"/>
      <c r="KVX2" s="75"/>
      <c r="KWS2" s="75"/>
      <c r="KXN2" s="75"/>
      <c r="KYI2" s="75"/>
      <c r="KZD2" s="75"/>
      <c r="KZY2" s="75"/>
      <c r="LAT2" s="75"/>
      <c r="LBO2" s="75"/>
      <c r="LCJ2" s="75"/>
      <c r="LDE2" s="75"/>
      <c r="LDZ2" s="75"/>
      <c r="LEU2" s="75"/>
      <c r="LFP2" s="75"/>
      <c r="LGK2" s="75"/>
      <c r="LHF2" s="75"/>
      <c r="LIA2" s="75"/>
      <c r="LIV2" s="75"/>
      <c r="LJQ2" s="75"/>
      <c r="LKL2" s="75"/>
      <c r="LLG2" s="75"/>
      <c r="LMB2" s="75"/>
      <c r="LMW2" s="75"/>
      <c r="LNR2" s="75"/>
      <c r="LOM2" s="75"/>
      <c r="LPH2" s="75"/>
      <c r="LQC2" s="75"/>
      <c r="LQX2" s="75"/>
      <c r="LRS2" s="75"/>
      <c r="LSN2" s="75"/>
      <c r="LTI2" s="75"/>
      <c r="LUD2" s="75"/>
      <c r="LUY2" s="75"/>
      <c r="LVT2" s="75"/>
      <c r="LWO2" s="75"/>
      <c r="LXJ2" s="75"/>
      <c r="LYE2" s="75"/>
      <c r="LYZ2" s="75"/>
      <c r="LZU2" s="75"/>
      <c r="MAP2" s="75"/>
      <c r="MBK2" s="75"/>
      <c r="MCF2" s="75"/>
      <c r="MDA2" s="75"/>
      <c r="MDV2" s="75"/>
      <c r="MEQ2" s="75"/>
      <c r="MFL2" s="75"/>
      <c r="MGG2" s="75"/>
      <c r="MHB2" s="75"/>
      <c r="MHW2" s="75"/>
      <c r="MIR2" s="75"/>
      <c r="MJM2" s="75"/>
      <c r="MKH2" s="75"/>
      <c r="MLC2" s="75"/>
      <c r="MLX2" s="75"/>
      <c r="MMS2" s="75"/>
      <c r="MNN2" s="75"/>
      <c r="MOI2" s="75"/>
      <c r="MPD2" s="75"/>
      <c r="MPY2" s="75"/>
      <c r="MQT2" s="75"/>
      <c r="MRO2" s="75"/>
      <c r="MSJ2" s="75"/>
      <c r="MTE2" s="75"/>
      <c r="MTZ2" s="75"/>
      <c r="MUU2" s="75"/>
      <c r="MVP2" s="75"/>
      <c r="MWK2" s="75"/>
      <c r="MXF2" s="75"/>
      <c r="MYA2" s="75"/>
      <c r="MYV2" s="75"/>
      <c r="MZQ2" s="75"/>
      <c r="NAL2" s="75"/>
      <c r="NBG2" s="75"/>
      <c r="NCB2" s="75"/>
      <c r="NCW2" s="75"/>
      <c r="NDR2" s="75"/>
      <c r="NEM2" s="75"/>
      <c r="NFH2" s="75"/>
      <c r="NGC2" s="75"/>
      <c r="NGX2" s="75"/>
      <c r="NHS2" s="75"/>
      <c r="NIN2" s="75"/>
      <c r="NJI2" s="75"/>
      <c r="NKD2" s="75"/>
      <c r="NKY2" s="75"/>
      <c r="NLT2" s="75"/>
      <c r="NMO2" s="75"/>
      <c r="NNJ2" s="75"/>
      <c r="NOE2" s="75"/>
      <c r="NOZ2" s="75"/>
      <c r="NPU2" s="75"/>
      <c r="NQP2" s="75"/>
      <c r="NRK2" s="75"/>
      <c r="NSF2" s="75"/>
      <c r="NTA2" s="75"/>
      <c r="NTV2" s="75"/>
      <c r="NUQ2" s="75"/>
      <c r="NVL2" s="75"/>
      <c r="NWG2" s="75"/>
      <c r="NXB2" s="75"/>
      <c r="NXW2" s="75"/>
      <c r="NYR2" s="75"/>
      <c r="NZM2" s="75"/>
      <c r="OAH2" s="75"/>
      <c r="OBC2" s="75"/>
      <c r="OBX2" s="75"/>
      <c r="OCS2" s="75"/>
      <c r="ODN2" s="75"/>
      <c r="OEI2" s="75"/>
      <c r="OFD2" s="75"/>
      <c r="OFY2" s="75"/>
      <c r="OGT2" s="75"/>
      <c r="OHO2" s="75"/>
      <c r="OIJ2" s="75"/>
      <c r="OJE2" s="75"/>
      <c r="OJZ2" s="75"/>
      <c r="OKU2" s="75"/>
      <c r="OLP2" s="75"/>
      <c r="OMK2" s="75"/>
      <c r="ONF2" s="75"/>
      <c r="OOA2" s="75"/>
      <c r="OOV2" s="75"/>
      <c r="OPQ2" s="75"/>
      <c r="OQL2" s="75"/>
      <c r="ORG2" s="75"/>
      <c r="OSB2" s="75"/>
      <c r="OSW2" s="75"/>
      <c r="OTR2" s="75"/>
      <c r="OUM2" s="75"/>
      <c r="OVH2" s="75"/>
      <c r="OWC2" s="75"/>
      <c r="OWX2" s="75"/>
      <c r="OXS2" s="75"/>
      <c r="OYN2" s="75"/>
      <c r="OZI2" s="75"/>
      <c r="PAD2" s="75"/>
      <c r="PAY2" s="75"/>
      <c r="PBT2" s="75"/>
      <c r="PCO2" s="75"/>
      <c r="PDJ2" s="75"/>
      <c r="PEE2" s="75"/>
      <c r="PEZ2" s="75"/>
      <c r="PFU2" s="75"/>
      <c r="PGP2" s="75"/>
      <c r="PHK2" s="75"/>
      <c r="PIF2" s="75"/>
      <c r="PJA2" s="75"/>
      <c r="PJV2" s="75"/>
      <c r="PKQ2" s="75"/>
      <c r="PLL2" s="75"/>
      <c r="PMG2" s="75"/>
      <c r="PNB2" s="75"/>
      <c r="PNW2" s="75"/>
      <c r="POR2" s="75"/>
      <c r="PPM2" s="75"/>
      <c r="PQH2" s="75"/>
      <c r="PRC2" s="75"/>
      <c r="PRX2" s="75"/>
      <c r="PSS2" s="75"/>
      <c r="PTN2" s="75"/>
      <c r="PUI2" s="75"/>
      <c r="PVD2" s="75"/>
      <c r="PVY2" s="75"/>
      <c r="PWT2" s="75"/>
      <c r="PXO2" s="75"/>
      <c r="PYJ2" s="75"/>
      <c r="PZE2" s="75"/>
      <c r="PZZ2" s="75"/>
      <c r="QAU2" s="75"/>
      <c r="QBP2" s="75"/>
      <c r="QCK2" s="75"/>
      <c r="QDF2" s="75"/>
      <c r="QEA2" s="75"/>
      <c r="QEV2" s="75"/>
      <c r="QFQ2" s="75"/>
      <c r="QGL2" s="75"/>
      <c r="QHG2" s="75"/>
      <c r="QIB2" s="75"/>
      <c r="QIW2" s="75"/>
      <c r="QJR2" s="75"/>
      <c r="QKM2" s="75"/>
      <c r="QLH2" s="75"/>
      <c r="QMC2" s="75"/>
      <c r="QMX2" s="75"/>
      <c r="QNS2" s="75"/>
      <c r="QON2" s="75"/>
      <c r="QPI2" s="75"/>
      <c r="QQD2" s="75"/>
      <c r="QQY2" s="75"/>
      <c r="QRT2" s="75"/>
      <c r="QSO2" s="75"/>
      <c r="QTJ2" s="75"/>
    </row>
    <row r="3" spans="1:1023 1037:2047 2052:3060 3074:4089 4103:5118 5132:6142 6147:7155 7169:8184 8198:9213 9227:10237 10242:11264 11266:12027" ht="19" thickBot="1" x14ac:dyDescent="0.5">
      <c r="B3" s="843" t="s">
        <v>94</v>
      </c>
      <c r="C3" s="844"/>
      <c r="D3" s="844"/>
      <c r="E3" s="844"/>
      <c r="F3" s="844"/>
      <c r="G3" s="844"/>
      <c r="H3" s="844"/>
      <c r="I3" s="844"/>
      <c r="J3" s="844"/>
      <c r="K3" s="844"/>
      <c r="L3" s="844"/>
      <c r="M3" s="844"/>
      <c r="N3" s="844"/>
      <c r="O3" s="844"/>
      <c r="P3" s="844"/>
      <c r="Q3" s="844"/>
      <c r="R3" s="844"/>
      <c r="S3" s="844"/>
      <c r="T3" s="844"/>
      <c r="U3" s="844"/>
      <c r="V3" s="844"/>
      <c r="W3" s="844"/>
      <c r="Z3" s="843" t="s">
        <v>106</v>
      </c>
      <c r="AA3" s="844"/>
      <c r="AB3" s="844"/>
      <c r="AC3" s="844"/>
      <c r="AD3" s="844"/>
      <c r="AE3" s="844"/>
      <c r="AF3" s="844"/>
      <c r="AG3" s="844"/>
      <c r="AH3" s="844"/>
      <c r="AI3" s="844"/>
      <c r="AJ3" s="844"/>
      <c r="AK3" s="844"/>
      <c r="AL3" s="844"/>
      <c r="AM3" s="844"/>
      <c r="AN3" s="844"/>
      <c r="AO3" s="844"/>
      <c r="AP3" s="844"/>
      <c r="AQ3" s="844"/>
      <c r="AR3" s="844"/>
      <c r="AS3" s="844"/>
      <c r="AT3" s="845"/>
    </row>
    <row r="4" spans="1:1023 1037:2047 2052:3060 3074:4089 4103:5118 5132:6142 6147:7155 7169:8184 8198:9213 9227:10237 10242:11264 11266:12027" s="84" customFormat="1" ht="44.15" customHeight="1" x14ac:dyDescent="0.35">
      <c r="B4" s="196"/>
      <c r="D4" s="850" t="s">
        <v>95</v>
      </c>
      <c r="E4" s="850"/>
      <c r="F4" s="850"/>
      <c r="G4" s="859"/>
      <c r="H4" s="864" t="s">
        <v>96</v>
      </c>
      <c r="I4" s="857"/>
      <c r="J4" s="857"/>
      <c r="K4" s="865"/>
      <c r="L4" s="849" t="s">
        <v>80</v>
      </c>
      <c r="M4" s="850"/>
      <c r="N4" s="850"/>
      <c r="O4" s="851"/>
      <c r="P4" s="849" t="s">
        <v>81</v>
      </c>
      <c r="Q4" s="850"/>
      <c r="R4" s="850"/>
      <c r="S4" s="851"/>
      <c r="T4" s="860" t="s">
        <v>83</v>
      </c>
      <c r="U4" s="850"/>
      <c r="V4" s="850"/>
      <c r="W4" s="850"/>
      <c r="Y4" s="196"/>
      <c r="AA4" s="866" t="s">
        <v>95</v>
      </c>
      <c r="AB4" s="866"/>
      <c r="AC4" s="866"/>
      <c r="AD4" s="867"/>
      <c r="AE4" s="860" t="s">
        <v>96</v>
      </c>
      <c r="AF4" s="850"/>
      <c r="AG4" s="850"/>
      <c r="AH4" s="859"/>
      <c r="AI4" s="868" t="s">
        <v>80</v>
      </c>
      <c r="AJ4" s="868"/>
      <c r="AK4" s="868"/>
      <c r="AL4" s="868"/>
      <c r="AM4" s="860" t="s">
        <v>81</v>
      </c>
      <c r="AN4" s="850"/>
      <c r="AO4" s="850"/>
      <c r="AP4" s="859"/>
      <c r="AQ4" s="860" t="s">
        <v>83</v>
      </c>
      <c r="AR4" s="850"/>
      <c r="AS4" s="850"/>
      <c r="AT4" s="850"/>
    </row>
    <row r="5" spans="1:1023 1037:2047 2052:3060 3074:4089 4103:5118 5132:6142 6147:7155 7169:8184 8198:9213 9227:10237 10242:11264 11266:12027" s="79" customFormat="1" x14ac:dyDescent="0.35">
      <c r="B5" s="88"/>
      <c r="D5" s="847" t="s">
        <v>104</v>
      </c>
      <c r="E5" s="847"/>
      <c r="F5" s="847"/>
      <c r="G5" s="848"/>
      <c r="H5" s="196" t="s">
        <v>128</v>
      </c>
      <c r="I5" s="84"/>
      <c r="J5" s="84"/>
      <c r="K5" s="84"/>
      <c r="L5" s="861" t="s">
        <v>105</v>
      </c>
      <c r="M5" s="862"/>
      <c r="N5" s="862"/>
      <c r="O5" s="863"/>
      <c r="P5" s="196"/>
      <c r="Q5" s="84"/>
      <c r="R5" s="84"/>
      <c r="S5" s="228"/>
      <c r="T5" s="84"/>
      <c r="U5" s="84"/>
      <c r="V5" s="84"/>
      <c r="W5" s="84"/>
      <c r="Y5" s="88"/>
      <c r="AA5" s="847" t="s">
        <v>104</v>
      </c>
      <c r="AB5" s="847"/>
      <c r="AC5" s="847"/>
      <c r="AD5" s="848"/>
      <c r="AE5" s="227" t="s">
        <v>103</v>
      </c>
      <c r="AF5" s="84"/>
      <c r="AG5" s="84"/>
      <c r="AH5" s="84"/>
      <c r="AI5" s="847" t="s">
        <v>105</v>
      </c>
      <c r="AJ5" s="847"/>
      <c r="AK5" s="847"/>
      <c r="AL5" s="847"/>
      <c r="AM5" s="84"/>
      <c r="AN5" s="84"/>
      <c r="AO5" s="84"/>
      <c r="AP5" s="84"/>
      <c r="AQ5" s="227"/>
      <c r="AR5" s="84"/>
      <c r="AS5" s="84"/>
      <c r="AT5" s="84"/>
    </row>
    <row r="6" spans="1:1023 1037:2047 2052:3060 3074:4089 4103:5118 5132:6142 6147:7155 7169:8184 8198:9213 9227:10237 10242:11264 11266:12027" s="90" customFormat="1" ht="18.5" x14ac:dyDescent="0.45">
      <c r="B6" s="103" t="s">
        <v>97</v>
      </c>
      <c r="D6" s="87"/>
      <c r="H6" s="108"/>
      <c r="L6" s="108"/>
      <c r="P6" s="93"/>
      <c r="S6" s="94"/>
      <c r="Y6" s="103" t="s">
        <v>97</v>
      </c>
      <c r="AA6" s="242"/>
      <c r="AE6" s="242"/>
      <c r="AI6" s="242"/>
      <c r="AM6" s="93"/>
      <c r="AQ6" s="91"/>
    </row>
    <row r="7" spans="1:1023 1037:2047 2052:3060 3074:4089 4103:5118 5132:6142 6147:7155 7169:8184 8198:9213 9227:10237 10242:11264 11266:12027" x14ac:dyDescent="0.35">
      <c r="B7" s="85"/>
      <c r="C7" t="s">
        <v>10</v>
      </c>
      <c r="D7" s="1">
        <f>+'1. projektplan '!G64</f>
        <v>0</v>
      </c>
      <c r="E7" t="s">
        <v>11</v>
      </c>
      <c r="H7" s="106"/>
      <c r="I7" t="s">
        <v>11</v>
      </c>
      <c r="L7" s="106">
        <f>+'1. projektplan '!G65</f>
        <v>0</v>
      </c>
      <c r="M7" t="s">
        <v>11</v>
      </c>
      <c r="P7" s="15">
        <f>+'1. projektplan '!G66</f>
        <v>0</v>
      </c>
      <c r="Q7" t="s">
        <v>11</v>
      </c>
      <c r="T7">
        <f>+'1. projektplan '!G67</f>
        <v>0</v>
      </c>
      <c r="U7" t="s">
        <v>11</v>
      </c>
      <c r="Y7" s="85"/>
      <c r="Z7" t="s">
        <v>10</v>
      </c>
      <c r="AA7" s="48">
        <f>+'1. projektplan '!G70</f>
        <v>0</v>
      </c>
      <c r="AB7" t="s">
        <v>11</v>
      </c>
      <c r="AE7" s="48"/>
      <c r="AF7" t="s">
        <v>11</v>
      </c>
      <c r="AI7" s="48">
        <f>+'1. projektplan '!G71</f>
        <v>0</v>
      </c>
      <c r="AJ7" t="s">
        <v>11</v>
      </c>
      <c r="AM7" s="15">
        <f>+'1. projektplan '!G72</f>
        <v>0</v>
      </c>
      <c r="AN7" t="s">
        <v>11</v>
      </c>
      <c r="AQ7" s="22">
        <f>+'1. projektplan '!G73</f>
        <v>0</v>
      </c>
      <c r="AR7" t="s">
        <v>11</v>
      </c>
    </row>
    <row r="8" spans="1:1023 1037:2047 2052:3060 3074:4089 4103:5118 5132:6142 6147:7155 7169:8184 8198:9213 9227:10237 10242:11264 11266:12027" x14ac:dyDescent="0.35">
      <c r="B8" s="85"/>
      <c r="C8" s="170"/>
      <c r="D8" s="171"/>
      <c r="H8" s="229"/>
      <c r="L8" s="642"/>
      <c r="P8" s="233"/>
      <c r="Y8" s="85"/>
      <c r="AA8" s="243"/>
      <c r="AE8" s="243"/>
      <c r="AI8" s="243"/>
    </row>
    <row r="9" spans="1:1023 1037:2047 2052:3060 3074:4089 4103:5118 5132:6142 6147:7155 7169:8184 8198:9213 9227:10237 10242:11264 11266:12027" s="7" customFormat="1" x14ac:dyDescent="0.35">
      <c r="A9" s="663"/>
      <c r="B9" s="110"/>
      <c r="C9" s="6" t="s">
        <v>89</v>
      </c>
      <c r="D9" s="101">
        <f>+'1. projektplan '!I64</f>
        <v>0</v>
      </c>
      <c r="E9" s="7" t="s">
        <v>1</v>
      </c>
      <c r="H9" s="230"/>
      <c r="I9" s="7" t="s">
        <v>1</v>
      </c>
      <c r="L9" s="230">
        <f>+'1. projektplan '!I65</f>
        <v>0</v>
      </c>
      <c r="M9" s="7" t="s">
        <v>1</v>
      </c>
      <c r="P9" s="237">
        <f>+'1. projektplan '!I66</f>
        <v>0</v>
      </c>
      <c r="Q9" s="7" t="s">
        <v>1</v>
      </c>
      <c r="S9" s="25"/>
      <c r="T9" s="641">
        <f>+'1. projektplan '!I67</f>
        <v>0</v>
      </c>
      <c r="U9" s="7" t="s">
        <v>1</v>
      </c>
      <c r="X9" s="102"/>
      <c r="Y9" s="110"/>
      <c r="Z9" s="6" t="s">
        <v>89</v>
      </c>
      <c r="AA9" s="244">
        <f>+'1. projektplan '!I70</f>
        <v>0</v>
      </c>
      <c r="AB9" s="7" t="s">
        <v>1</v>
      </c>
      <c r="AE9" s="244"/>
      <c r="AF9" s="7" t="s">
        <v>1</v>
      </c>
      <c r="AI9" s="244">
        <f>+'1. projektplan '!I71</f>
        <v>0</v>
      </c>
      <c r="AJ9" s="7" t="s">
        <v>1</v>
      </c>
      <c r="AM9" s="237">
        <f>+'1. projektplan '!I72</f>
        <v>0</v>
      </c>
      <c r="AN9" s="7" t="s">
        <v>1</v>
      </c>
      <c r="AQ9" s="664">
        <f>+'1. projektplan '!I73</f>
        <v>0</v>
      </c>
      <c r="AR9" s="7" t="s">
        <v>1</v>
      </c>
      <c r="AU9" s="102"/>
    </row>
    <row r="10" spans="1:1023 1037:2047 2052:3060 3074:4089 4103:5118 5132:6142 6147:7155 7169:8184 8198:9213 9227:10237 10242:11264 11266:12027" s="8" customFormat="1" x14ac:dyDescent="0.35">
      <c r="A10" s="665"/>
      <c r="B10" s="111"/>
      <c r="C10" s="8" t="s">
        <v>90</v>
      </c>
      <c r="D10" s="31">
        <f>+'1. projektplan '!J64</f>
        <v>-12.5</v>
      </c>
      <c r="E10" s="8" t="s">
        <v>1</v>
      </c>
      <c r="H10" s="107"/>
      <c r="I10" s="8" t="s">
        <v>1</v>
      </c>
      <c r="L10" s="107">
        <f>+'1. projektplan '!J65</f>
        <v>-12.5</v>
      </c>
      <c r="M10" s="8" t="s">
        <v>1</v>
      </c>
      <c r="P10" s="26">
        <f>+'1. projektplan '!J66</f>
        <v>-12.5</v>
      </c>
      <c r="Q10" s="8" t="s">
        <v>1</v>
      </c>
      <c r="S10" s="27"/>
      <c r="T10" s="8">
        <f>+'1. projektplan '!J67</f>
        <v>0</v>
      </c>
      <c r="U10" s="8" t="s">
        <v>1</v>
      </c>
      <c r="X10" s="95"/>
      <c r="Y10" s="111"/>
      <c r="Z10" s="8" t="s">
        <v>90</v>
      </c>
      <c r="AA10" s="193">
        <f>+'1. projektplan '!J70</f>
        <v>-12.5</v>
      </c>
      <c r="AB10" s="8" t="s">
        <v>1</v>
      </c>
      <c r="AE10" s="193"/>
      <c r="AF10" s="8" t="s">
        <v>1</v>
      </c>
      <c r="AI10" s="193">
        <f>+'1. projektplan '!J71</f>
        <v>-12.5</v>
      </c>
      <c r="AJ10" s="8" t="s">
        <v>1</v>
      </c>
      <c r="AM10" s="26">
        <f>+'1. projektplan '!J72</f>
        <v>-12.5</v>
      </c>
      <c r="AN10" s="8" t="s">
        <v>1</v>
      </c>
      <c r="AQ10" s="23">
        <f>+'1. projektplan '!J74</f>
        <v>0</v>
      </c>
      <c r="AR10" s="8" t="s">
        <v>1</v>
      </c>
      <c r="AU10" s="95"/>
    </row>
    <row r="11" spans="1:1023 1037:2047 2052:3060 3074:4089 4103:5118 5132:6142 6147:7155 7169:8184 8198:9213 9227:10237 10242:11264 11266:12027" x14ac:dyDescent="0.35">
      <c r="B11" s="85"/>
      <c r="C11" t="s">
        <v>15</v>
      </c>
      <c r="D11" s="105">
        <f>+'1. projektplan '!K64</f>
        <v>0</v>
      </c>
      <c r="E11" t="s">
        <v>1</v>
      </c>
      <c r="H11" s="231"/>
      <c r="I11" t="s">
        <v>1</v>
      </c>
      <c r="L11" s="231">
        <f>+'1. projektplan '!K65</f>
        <v>0</v>
      </c>
      <c r="M11" t="s">
        <v>1</v>
      </c>
      <c r="P11" s="234">
        <f>+'1. projektplan '!K66</f>
        <v>0</v>
      </c>
      <c r="Q11" t="s">
        <v>1</v>
      </c>
      <c r="T11" s="5">
        <f>+'1. projektplan '!K67</f>
        <v>0</v>
      </c>
      <c r="U11" t="s">
        <v>1</v>
      </c>
      <c r="Y11" s="85"/>
      <c r="Z11" t="s">
        <v>15</v>
      </c>
      <c r="AA11" s="245">
        <f>+'1. projektplan '!K70</f>
        <v>0</v>
      </c>
      <c r="AB11" t="s">
        <v>1</v>
      </c>
      <c r="AE11" s="245"/>
      <c r="AF11" t="s">
        <v>1</v>
      </c>
      <c r="AI11" s="245">
        <f>+'1. projektplan '!K71</f>
        <v>0</v>
      </c>
      <c r="AJ11" t="s">
        <v>1</v>
      </c>
      <c r="AM11" s="234">
        <f>+'1. projektplan '!K72</f>
        <v>0</v>
      </c>
      <c r="AN11" t="s">
        <v>1</v>
      </c>
      <c r="AQ11" s="175">
        <f>+'1. projektplan '!K74</f>
        <v>0</v>
      </c>
      <c r="AR11" t="s">
        <v>1</v>
      </c>
    </row>
    <row r="12" spans="1:1023 1037:2047 2052:3060 3074:4089 4103:5118 5132:6142 6147:7155 7169:8184 8198:9213 9227:10237 10242:11264 11266:12027" x14ac:dyDescent="0.35">
      <c r="B12" s="85"/>
      <c r="D12" s="105"/>
      <c r="H12" s="231"/>
      <c r="L12" s="231"/>
      <c r="P12" s="234"/>
      <c r="T12" s="5"/>
      <c r="Y12" s="85"/>
      <c r="AA12" s="245"/>
      <c r="AE12" s="245"/>
      <c r="AI12" s="245"/>
    </row>
    <row r="13" spans="1:1023 1037:2047 2052:3060 3074:4089 4103:5118 5132:6142 6147:7155 7169:8184 8198:9213 9227:10237 10242:11264 11266:12027" x14ac:dyDescent="0.35">
      <c r="B13" s="85"/>
      <c r="C13" t="s">
        <v>147</v>
      </c>
      <c r="D13" s="105">
        <f>+'1. projektplan '!E40</f>
        <v>0</v>
      </c>
      <c r="E13" t="s">
        <v>11</v>
      </c>
      <c r="H13" s="231"/>
      <c r="I13" t="s">
        <v>11</v>
      </c>
      <c r="L13" s="231">
        <f>+'1. projektplan '!E41</f>
        <v>0</v>
      </c>
      <c r="M13" t="s">
        <v>11</v>
      </c>
      <c r="P13" s="234">
        <f>+'1. projektplan '!E42</f>
        <v>0</v>
      </c>
      <c r="Q13" t="s">
        <v>11</v>
      </c>
      <c r="T13" s="5">
        <f>+'1. projektplan '!E43</f>
        <v>0</v>
      </c>
      <c r="U13" t="s">
        <v>11</v>
      </c>
      <c r="Y13" s="85"/>
      <c r="Z13" t="s">
        <v>147</v>
      </c>
      <c r="AA13" s="245">
        <f>+'1. projektplan '!F40</f>
        <v>0</v>
      </c>
      <c r="AB13" t="s">
        <v>11</v>
      </c>
      <c r="AE13" s="245"/>
      <c r="AF13" t="s">
        <v>11</v>
      </c>
      <c r="AI13" s="245">
        <f>+'1. projektplan '!F41</f>
        <v>0</v>
      </c>
      <c r="AJ13" t="s">
        <v>11</v>
      </c>
      <c r="AM13" s="15">
        <f>+'1. projektplan '!F42</f>
        <v>0</v>
      </c>
      <c r="AN13" t="s">
        <v>11</v>
      </c>
      <c r="AQ13" s="22">
        <f>+'1. projektplan '!F43</f>
        <v>0</v>
      </c>
      <c r="AR13" t="s">
        <v>11</v>
      </c>
    </row>
    <row r="14" spans="1:1023 1037:2047 2052:3060 3074:4089 4103:5118 5132:6142 6147:7155 7169:8184 8198:9213 9227:10237 10242:11264 11266:12027" ht="15.65" customHeight="1" x14ac:dyDescent="0.35">
      <c r="B14" s="85"/>
      <c r="D14" s="1"/>
      <c r="H14" s="106"/>
      <c r="L14" s="106"/>
      <c r="Y14" s="85"/>
      <c r="AA14" s="48"/>
      <c r="AE14" s="48"/>
      <c r="AI14" s="48"/>
    </row>
    <row r="15" spans="1:1023 1037:2047 2052:3060 3074:4089 4103:5118 5132:6142 6147:7155 7169:8184 8198:9213 9227:10237 10242:11264 11266:12027" s="90" customFormat="1" ht="18.5" x14ac:dyDescent="0.45">
      <c r="B15" s="103" t="s">
        <v>98</v>
      </c>
      <c r="D15" s="87"/>
      <c r="H15" s="108"/>
      <c r="L15" s="108"/>
      <c r="P15" s="93"/>
      <c r="S15" s="94"/>
      <c r="Y15" s="103" t="s">
        <v>98</v>
      </c>
      <c r="AA15" s="242"/>
      <c r="AE15" s="242"/>
      <c r="AI15" s="242"/>
      <c r="AM15" s="93"/>
      <c r="AQ15" s="91"/>
    </row>
    <row r="16" spans="1:1023 1037:2047 2052:3060 3074:4089 4103:5118 5132:6142 6147:7155 7169:8184 8198:9213 9227:10237 10242:11264 11266:12027" x14ac:dyDescent="0.35">
      <c r="B16" s="85"/>
      <c r="C16" t="s">
        <v>10</v>
      </c>
      <c r="D16">
        <f>+D7</f>
        <v>0</v>
      </c>
      <c r="E16" t="s">
        <v>11</v>
      </c>
      <c r="H16" s="15">
        <f>+H7</f>
        <v>0</v>
      </c>
      <c r="I16" t="s">
        <v>11</v>
      </c>
      <c r="L16" s="15">
        <f>+L7</f>
        <v>0</v>
      </c>
      <c r="M16" t="s">
        <v>11</v>
      </c>
      <c r="P16" s="15">
        <f>+P7</f>
        <v>0</v>
      </c>
      <c r="Q16" t="s">
        <v>11</v>
      </c>
      <c r="T16">
        <f>+T7</f>
        <v>0</v>
      </c>
      <c r="U16" t="s">
        <v>11</v>
      </c>
      <c r="Y16" s="85"/>
      <c r="Z16" t="s">
        <v>10</v>
      </c>
      <c r="AA16" s="22">
        <f>+AA7</f>
        <v>0</v>
      </c>
      <c r="AB16" t="s">
        <v>11</v>
      </c>
      <c r="AE16" s="22">
        <f>+AE7</f>
        <v>0</v>
      </c>
      <c r="AF16" t="s">
        <v>11</v>
      </c>
      <c r="AI16" s="22">
        <f>+AI7</f>
        <v>0</v>
      </c>
      <c r="AJ16" t="s">
        <v>11</v>
      </c>
      <c r="AM16" s="15">
        <f>+AM7</f>
        <v>0</v>
      </c>
      <c r="AN16" t="s">
        <v>11</v>
      </c>
      <c r="AQ16" s="22">
        <f>+AQ7</f>
        <v>0</v>
      </c>
      <c r="AR16" t="s">
        <v>11</v>
      </c>
    </row>
    <row r="17" spans="1:47" s="8" customFormat="1" x14ac:dyDescent="0.35">
      <c r="A17" s="95"/>
      <c r="B17" s="111"/>
      <c r="D17" s="76"/>
      <c r="H17" s="232"/>
      <c r="L17" s="232"/>
      <c r="P17" s="26"/>
      <c r="S17" s="16"/>
      <c r="T17"/>
      <c r="V17"/>
      <c r="W17"/>
      <c r="X17" s="95"/>
      <c r="Y17" s="111"/>
      <c r="Z17" s="8" t="s">
        <v>14</v>
      </c>
      <c r="AA17" s="246">
        <f>+AA8</f>
        <v>0</v>
      </c>
      <c r="AE17" s="246">
        <f>+AE8</f>
        <v>0</v>
      </c>
      <c r="AI17" s="246">
        <f>+AI8</f>
        <v>0</v>
      </c>
      <c r="AM17" s="26"/>
      <c r="AP17"/>
      <c r="AQ17" s="22"/>
      <c r="AT17"/>
      <c r="AU17" s="95"/>
    </row>
    <row r="18" spans="1:47" ht="29" x14ac:dyDescent="0.35">
      <c r="B18" s="112" t="s">
        <v>47</v>
      </c>
      <c r="C18" s="46" t="s">
        <v>129</v>
      </c>
      <c r="D18" s="43">
        <f>+IF(D9&lt;-100,-100,D9)</f>
        <v>0</v>
      </c>
      <c r="E18" t="s">
        <v>1</v>
      </c>
      <c r="F18">
        <f>+D18/100</f>
        <v>0</v>
      </c>
      <c r="G18" t="s">
        <v>8</v>
      </c>
      <c r="H18" s="233">
        <f>+IF(H9&lt;-100,-100,H9)</f>
        <v>0</v>
      </c>
      <c r="I18" t="s">
        <v>1</v>
      </c>
      <c r="J18">
        <v>-0.7</v>
      </c>
      <c r="K18" t="s">
        <v>8</v>
      </c>
      <c r="L18" s="233">
        <f>+IF(L9&lt;-100,-100,L9)</f>
        <v>0</v>
      </c>
      <c r="M18" t="s">
        <v>1</v>
      </c>
      <c r="N18">
        <f>+L18/100</f>
        <v>0</v>
      </c>
      <c r="O18" t="s">
        <v>8</v>
      </c>
      <c r="P18" s="15">
        <f>+IF(P9&lt;-100,-100,P9)</f>
        <v>0</v>
      </c>
      <c r="Q18" t="s">
        <v>1</v>
      </c>
      <c r="R18">
        <f>+P18/100</f>
        <v>0</v>
      </c>
      <c r="S18" s="16" t="s">
        <v>8</v>
      </c>
      <c r="T18">
        <f>+IF(T9&lt;-100,-100,T9)</f>
        <v>0</v>
      </c>
      <c r="U18" t="s">
        <v>1</v>
      </c>
      <c r="W18" t="s">
        <v>8</v>
      </c>
      <c r="Y18" s="112" t="s">
        <v>47</v>
      </c>
      <c r="Z18" s="46" t="s">
        <v>129</v>
      </c>
      <c r="AA18" s="44">
        <f>+IF(AA9&lt;-100,-100,AA9)</f>
        <v>0</v>
      </c>
      <c r="AB18" t="s">
        <v>1</v>
      </c>
      <c r="AC18">
        <f>+AA18/100</f>
        <v>0</v>
      </c>
      <c r="AD18" t="s">
        <v>8</v>
      </c>
      <c r="AE18" s="44">
        <f>+IF(AE9&lt;-100,-100,AE9)</f>
        <v>0</v>
      </c>
      <c r="AF18" t="s">
        <v>1</v>
      </c>
      <c r="AG18">
        <f>+AE18/100</f>
        <v>0</v>
      </c>
      <c r="AH18" t="s">
        <v>8</v>
      </c>
      <c r="AI18" s="44">
        <f>+IF(AI9&lt;-100,-100,AI9)</f>
        <v>0</v>
      </c>
      <c r="AJ18" t="s">
        <v>1</v>
      </c>
      <c r="AK18">
        <f>+AI18/100</f>
        <v>0</v>
      </c>
      <c r="AL18" t="s">
        <v>8</v>
      </c>
      <c r="AM18" s="15">
        <f>+IF(AM9&lt;-100,-100,AM9)</f>
        <v>0</v>
      </c>
      <c r="AN18" t="s">
        <v>1</v>
      </c>
      <c r="AO18">
        <f>+AM18/100</f>
        <v>0</v>
      </c>
      <c r="AP18" t="s">
        <v>8</v>
      </c>
      <c r="AR18" t="s">
        <v>1</v>
      </c>
      <c r="AT18" t="s">
        <v>8</v>
      </c>
    </row>
    <row r="19" spans="1:47" s="8" customFormat="1" x14ac:dyDescent="0.35">
      <c r="A19" s="95"/>
      <c r="B19" s="113" t="s">
        <v>13</v>
      </c>
      <c r="C19" s="8" t="s">
        <v>9</v>
      </c>
      <c r="D19" s="8">
        <f>+D10</f>
        <v>-12.5</v>
      </c>
      <c r="E19" s="8" t="s">
        <v>1</v>
      </c>
      <c r="F19" s="8">
        <f>+D19/100</f>
        <v>-0.125</v>
      </c>
      <c r="G19" s="8" t="s">
        <v>8</v>
      </c>
      <c r="H19" s="26">
        <f>+H10</f>
        <v>0</v>
      </c>
      <c r="I19" s="8" t="s">
        <v>1</v>
      </c>
      <c r="J19" s="8">
        <v>-7.4999999999999997E-2</v>
      </c>
      <c r="K19" s="8" t="s">
        <v>8</v>
      </c>
      <c r="L19" s="26">
        <f>+L10</f>
        <v>-12.5</v>
      </c>
      <c r="M19" s="8" t="s">
        <v>1</v>
      </c>
      <c r="N19" s="8">
        <f>+L19/100</f>
        <v>-0.125</v>
      </c>
      <c r="O19" s="8" t="s">
        <v>8</v>
      </c>
      <c r="P19" s="26">
        <f>+P10</f>
        <v>-12.5</v>
      </c>
      <c r="Q19" s="8" t="s">
        <v>1</v>
      </c>
      <c r="R19" s="8">
        <f>+P19/100</f>
        <v>-0.125</v>
      </c>
      <c r="S19" s="27" t="s">
        <v>8</v>
      </c>
      <c r="T19">
        <f>+T10</f>
        <v>0</v>
      </c>
      <c r="U19" s="8" t="s">
        <v>1</v>
      </c>
      <c r="V19"/>
      <c r="W19" s="8" t="s">
        <v>8</v>
      </c>
      <c r="X19" s="95"/>
      <c r="Y19" s="113" t="s">
        <v>13</v>
      </c>
      <c r="Z19" s="8" t="s">
        <v>9</v>
      </c>
      <c r="AA19" s="23">
        <f>+AA10</f>
        <v>-12.5</v>
      </c>
      <c r="AB19" s="8" t="s">
        <v>1</v>
      </c>
      <c r="AC19" s="8">
        <f>+AA19/100</f>
        <v>-0.125</v>
      </c>
      <c r="AD19" s="8" t="s">
        <v>8</v>
      </c>
      <c r="AE19" s="23">
        <f>+AE10</f>
        <v>0</v>
      </c>
      <c r="AF19" s="8" t="s">
        <v>1</v>
      </c>
      <c r="AG19" s="8">
        <f>+AE19/100</f>
        <v>0</v>
      </c>
      <c r="AH19" s="8" t="s">
        <v>8</v>
      </c>
      <c r="AI19" s="23">
        <f>+AI10</f>
        <v>-12.5</v>
      </c>
      <c r="AJ19" s="8" t="s">
        <v>1</v>
      </c>
      <c r="AK19" s="8">
        <f>+AI19/100</f>
        <v>-0.125</v>
      </c>
      <c r="AL19" s="8" t="s">
        <v>8</v>
      </c>
      <c r="AM19" s="26">
        <f>+AM10</f>
        <v>-12.5</v>
      </c>
      <c r="AN19" s="8" t="s">
        <v>1</v>
      </c>
      <c r="AO19" s="8">
        <f>+AM19/100</f>
        <v>-0.125</v>
      </c>
      <c r="AP19" s="8" t="s">
        <v>8</v>
      </c>
      <c r="AQ19" s="22"/>
      <c r="AR19" s="8" t="s">
        <v>1</v>
      </c>
      <c r="AT19" s="8" t="s">
        <v>8</v>
      </c>
      <c r="AU19" s="95"/>
    </row>
    <row r="20" spans="1:47" x14ac:dyDescent="0.35">
      <c r="B20" s="85"/>
      <c r="C20" t="s">
        <v>132</v>
      </c>
      <c r="D20" s="5">
        <f>+IF(D11&lt;-100,-100,D11)</f>
        <v>0</v>
      </c>
      <c r="E20" t="s">
        <v>1</v>
      </c>
      <c r="F20">
        <f>+D20/100</f>
        <v>0</v>
      </c>
      <c r="G20" t="s">
        <v>8</v>
      </c>
      <c r="H20" s="234">
        <f>+IF(H11&lt;-100,-100,H11)</f>
        <v>0</v>
      </c>
      <c r="I20" t="s">
        <v>1</v>
      </c>
      <c r="J20">
        <f>+H20/100</f>
        <v>0</v>
      </c>
      <c r="K20" t="s">
        <v>8</v>
      </c>
      <c r="L20" s="234">
        <f>+IF(L11&lt;-100,-100,L11)</f>
        <v>0</v>
      </c>
      <c r="M20" t="s">
        <v>1</v>
      </c>
      <c r="N20">
        <f>+L20/100</f>
        <v>0</v>
      </c>
      <c r="O20" t="s">
        <v>8</v>
      </c>
      <c r="P20" s="15">
        <f>+IF(P11&lt;-100,-100,P11)</f>
        <v>0</v>
      </c>
      <c r="Q20" t="s">
        <v>1</v>
      </c>
      <c r="R20">
        <f>+P20/100</f>
        <v>0</v>
      </c>
      <c r="S20" s="16" t="s">
        <v>8</v>
      </c>
      <c r="T20">
        <f>+IF(T11&lt;-100,-100,T11)</f>
        <v>0</v>
      </c>
      <c r="U20" t="s">
        <v>1</v>
      </c>
      <c r="W20" t="s">
        <v>8</v>
      </c>
      <c r="Y20" s="85"/>
      <c r="Z20" t="s">
        <v>133</v>
      </c>
      <c r="AA20" s="175">
        <f>+IF(AA11&lt;-100,-100,AA11)</f>
        <v>0</v>
      </c>
      <c r="AB20" t="s">
        <v>1</v>
      </c>
      <c r="AD20" t="s">
        <v>8</v>
      </c>
      <c r="AE20" s="175">
        <f>+IF(AE11&lt;-100,-100,AE11)</f>
        <v>0</v>
      </c>
      <c r="AF20" t="s">
        <v>1</v>
      </c>
      <c r="AH20" t="s">
        <v>8</v>
      </c>
      <c r="AI20" s="175">
        <f>+IF(AI11&lt;-100,-100,AI11)</f>
        <v>0</v>
      </c>
      <c r="AJ20" t="s">
        <v>1</v>
      </c>
      <c r="AL20" t="s">
        <v>8</v>
      </c>
      <c r="AM20" s="15">
        <f>+IF(AM11&lt;-100,-100,AM11)</f>
        <v>0</v>
      </c>
      <c r="AN20" t="s">
        <v>1</v>
      </c>
      <c r="AO20">
        <f>+AM20/100</f>
        <v>0</v>
      </c>
      <c r="AP20" t="s">
        <v>8</v>
      </c>
      <c r="AR20" t="s">
        <v>1</v>
      </c>
      <c r="AT20" t="s">
        <v>8</v>
      </c>
    </row>
    <row r="21" spans="1:47" x14ac:dyDescent="0.35">
      <c r="B21" s="85"/>
      <c r="Y21" s="85"/>
    </row>
    <row r="22" spans="1:47" s="79" customFormat="1" ht="18.5" x14ac:dyDescent="0.45">
      <c r="B22" s="108" t="s">
        <v>340</v>
      </c>
      <c r="H22" s="88"/>
      <c r="L22" s="88"/>
      <c r="P22" s="88"/>
      <c r="S22" s="89"/>
      <c r="Y22" s="108" t="s">
        <v>340</v>
      </c>
      <c r="AA22" s="80"/>
      <c r="AE22" s="80"/>
      <c r="AI22" s="80"/>
      <c r="AM22" s="88"/>
      <c r="AQ22" s="80"/>
    </row>
    <row r="23" spans="1:47" x14ac:dyDescent="0.35">
      <c r="B23" s="85"/>
      <c r="Y23" s="85"/>
    </row>
    <row r="24" spans="1:47" s="33" customFormat="1" ht="29" x14ac:dyDescent="0.35">
      <c r="A24" s="661"/>
      <c r="B24" s="662"/>
      <c r="C24" s="36" t="s">
        <v>115</v>
      </c>
      <c r="D24" s="33">
        <f>IF(D20&lt;D18,D18,D20)</f>
        <v>0</v>
      </c>
      <c r="E24" s="33" t="s">
        <v>12</v>
      </c>
      <c r="F24" s="33">
        <f>+D24/100</f>
        <v>0</v>
      </c>
      <c r="G24" s="33" t="s">
        <v>8</v>
      </c>
      <c r="H24" s="203">
        <f>+IF(H20&lt;H18,H18,H20)</f>
        <v>0</v>
      </c>
      <c r="I24" s="33" t="s">
        <v>12</v>
      </c>
      <c r="J24" s="33">
        <f>+H24/100</f>
        <v>0</v>
      </c>
      <c r="K24" s="33" t="s">
        <v>8</v>
      </c>
      <c r="L24" s="203">
        <f>+IF(L20&lt;L18,L18,L20)</f>
        <v>0</v>
      </c>
      <c r="M24" s="33" t="s">
        <v>12</v>
      </c>
      <c r="N24" s="33">
        <f>+L24/100</f>
        <v>0</v>
      </c>
      <c r="O24" s="33" t="s">
        <v>8</v>
      </c>
      <c r="P24" s="203">
        <f>+IF(P20&lt;P18,P18,P20)</f>
        <v>0</v>
      </c>
      <c r="Q24" s="33" t="s">
        <v>12</v>
      </c>
      <c r="R24" s="33">
        <f>+P24/100</f>
        <v>0</v>
      </c>
      <c r="S24" s="204" t="s">
        <v>8</v>
      </c>
      <c r="T24" s="33">
        <f>+IF(T20&lt;T18,T18,T20)</f>
        <v>0</v>
      </c>
      <c r="U24" s="33" t="s">
        <v>12</v>
      </c>
      <c r="W24" s="33" t="s">
        <v>8</v>
      </c>
      <c r="X24" s="418"/>
      <c r="Y24" s="662"/>
      <c r="Z24" s="36" t="s">
        <v>110</v>
      </c>
      <c r="AA24" s="32">
        <f>+IF(AA20&lt;AA18,AA18,AA20)</f>
        <v>0</v>
      </c>
      <c r="AB24" s="33" t="s">
        <v>12</v>
      </c>
      <c r="AC24" s="33">
        <f>+AA24/100</f>
        <v>0</v>
      </c>
      <c r="AD24" s="33" t="s">
        <v>8</v>
      </c>
      <c r="AE24" s="32">
        <f>+IF(AE20&lt;AE18,AE18,AE20)</f>
        <v>0</v>
      </c>
      <c r="AF24" s="33" t="s">
        <v>12</v>
      </c>
      <c r="AG24" s="33">
        <f>+AE24/100</f>
        <v>0</v>
      </c>
      <c r="AH24" s="33" t="s">
        <v>8</v>
      </c>
      <c r="AI24" s="32">
        <f>+IF(AI20&lt;AI18,AI18,AI20)</f>
        <v>0</v>
      </c>
      <c r="AJ24" s="33" t="s">
        <v>12</v>
      </c>
      <c r="AK24" s="33">
        <f>+AI24/100</f>
        <v>0</v>
      </c>
      <c r="AL24" s="33" t="s">
        <v>8</v>
      </c>
      <c r="AM24" s="203">
        <f>+IF(AM20&lt;AM18,AM18,AM20)</f>
        <v>0</v>
      </c>
      <c r="AN24" s="33" t="s">
        <v>12</v>
      </c>
      <c r="AO24" s="33">
        <f>+AM24/100</f>
        <v>0</v>
      </c>
      <c r="AP24" s="33" t="s">
        <v>8</v>
      </c>
      <c r="AQ24" s="32"/>
      <c r="AR24" s="33" t="s">
        <v>12</v>
      </c>
      <c r="AT24" s="33" t="s">
        <v>8</v>
      </c>
      <c r="AU24" s="418"/>
    </row>
    <row r="25" spans="1:47" x14ac:dyDescent="0.35">
      <c r="B25" s="85"/>
      <c r="Y25" s="85"/>
    </row>
    <row r="26" spans="1:47" s="77" customFormat="1" ht="20.5" x14ac:dyDescent="0.55000000000000004">
      <c r="B26" s="87" t="s">
        <v>148</v>
      </c>
      <c r="H26" s="85"/>
      <c r="L26" s="85"/>
      <c r="P26" s="85"/>
      <c r="S26" s="86"/>
      <c r="Y26" s="87" t="s">
        <v>148</v>
      </c>
      <c r="AA26" s="235"/>
      <c r="AE26" s="235"/>
      <c r="AI26" s="235"/>
      <c r="AM26" s="85"/>
      <c r="AQ26" s="235"/>
    </row>
    <row r="27" spans="1:47" s="77" customFormat="1" x14ac:dyDescent="0.35">
      <c r="B27" s="84"/>
      <c r="H27" s="85"/>
      <c r="L27" s="85"/>
      <c r="P27" s="85"/>
      <c r="S27" s="86"/>
      <c r="Y27" s="84"/>
      <c r="AA27" s="235"/>
      <c r="AE27" s="235"/>
      <c r="AI27" s="235"/>
      <c r="AM27" s="85"/>
      <c r="AQ27" s="235"/>
    </row>
    <row r="28" spans="1:47" ht="18.5" x14ac:dyDescent="0.45">
      <c r="C28" s="115"/>
      <c r="F28" s="43"/>
      <c r="H28" s="22"/>
      <c r="J28" s="43"/>
      <c r="N28" s="43"/>
      <c r="Z28" s="115"/>
      <c r="AC28" s="43"/>
      <c r="AG28" s="43"/>
      <c r="AK28" s="43"/>
    </row>
    <row r="29" spans="1:47" ht="16" x14ac:dyDescent="0.4">
      <c r="C29" s="42" t="s">
        <v>149</v>
      </c>
      <c r="D29" s="646"/>
      <c r="F29" s="646">
        <f>(3.5+17.055*EXP(--42.3*F24))</f>
        <v>20.555</v>
      </c>
      <c r="G29" t="s">
        <v>152</v>
      </c>
      <c r="H29" s="22"/>
      <c r="J29">
        <f>(3.5+17.055*EXP(--42.3*J24))</f>
        <v>20.555</v>
      </c>
      <c r="K29" t="s">
        <v>152</v>
      </c>
      <c r="N29" s="5">
        <f>1.3+292*EXP(--5.6*N24)</f>
        <v>293.3</v>
      </c>
      <c r="O29" t="s">
        <v>152</v>
      </c>
      <c r="R29" s="5">
        <f>1.3+292*EXP(--5.6*R24)</f>
        <v>293.3</v>
      </c>
      <c r="S29" s="16" t="s">
        <v>152</v>
      </c>
      <c r="V29">
        <v>120</v>
      </c>
      <c r="W29" t="s">
        <v>152</v>
      </c>
      <c r="Z29" s="42" t="s">
        <v>149</v>
      </c>
      <c r="AC29">
        <f>(3.5+17.055*EXP(--42.3*AC24))</f>
        <v>20.555</v>
      </c>
      <c r="AD29" t="s">
        <v>152</v>
      </c>
      <c r="AG29">
        <f>(3.5+17.055*EXP(--42.3*AG24))</f>
        <v>20.555</v>
      </c>
      <c r="AH29" t="s">
        <v>152</v>
      </c>
      <c r="AK29" s="45">
        <f>1.3+292*EXP(--5.6*AK24)</f>
        <v>293.3</v>
      </c>
      <c r="AL29" t="s">
        <v>152</v>
      </c>
      <c r="AM29" s="253"/>
      <c r="AN29" s="45"/>
      <c r="AO29" s="45">
        <f>1.3+292*EXP(--5.6*AO24)</f>
        <v>293.3</v>
      </c>
      <c r="AP29" t="s">
        <v>152</v>
      </c>
      <c r="AS29">
        <v>120</v>
      </c>
      <c r="AT29" t="s">
        <v>152</v>
      </c>
    </row>
    <row r="30" spans="1:47" ht="16" x14ac:dyDescent="0.4">
      <c r="C30" s="42"/>
      <c r="H30" s="22"/>
      <c r="N30" s="5"/>
      <c r="R30" s="5"/>
      <c r="Z30" s="42"/>
      <c r="AK30" s="45"/>
      <c r="AM30" s="253"/>
      <c r="AN30" s="45"/>
      <c r="AO30" s="45"/>
    </row>
    <row r="31" spans="1:47" ht="59.5" customHeight="1" x14ac:dyDescent="0.4">
      <c r="C31" s="42" t="s">
        <v>288</v>
      </c>
      <c r="D31" t="s">
        <v>289</v>
      </c>
      <c r="F31" s="1">
        <f>+IF(F29&gt;0,0,F29)</f>
        <v>0</v>
      </c>
      <c r="G31" s="1" t="s">
        <v>152</v>
      </c>
      <c r="H31" s="22"/>
      <c r="J31">
        <f>+IF(J29&gt;288,288,J29)</f>
        <v>20.555</v>
      </c>
      <c r="M31" s="46" t="s">
        <v>290</v>
      </c>
      <c r="N31" s="105">
        <f>+IF(N29&gt;39,39,N29)</f>
        <v>39</v>
      </c>
      <c r="O31" s="1" t="s">
        <v>152</v>
      </c>
      <c r="Q31" s="46" t="s">
        <v>290</v>
      </c>
      <c r="R31" s="105">
        <f>+IF(R29&gt;39,39,R29)</f>
        <v>39</v>
      </c>
      <c r="S31" s="190" t="s">
        <v>152</v>
      </c>
      <c r="Z31" s="42" t="s">
        <v>291</v>
      </c>
      <c r="AB31" s="46" t="s">
        <v>289</v>
      </c>
      <c r="AC31" s="1">
        <f>+IF(AC29&gt;0,0,AC29)</f>
        <v>0</v>
      </c>
      <c r="AD31" s="1" t="s">
        <v>152</v>
      </c>
      <c r="AG31">
        <f>+IF(AG29&gt;288,288,AG29)</f>
        <v>20.555</v>
      </c>
      <c r="AJ31" s="46" t="s">
        <v>290</v>
      </c>
      <c r="AK31" s="615">
        <f>+IF(AK29&gt;39,39,AK29)</f>
        <v>39</v>
      </c>
      <c r="AL31" s="1" t="s">
        <v>152</v>
      </c>
      <c r="AM31" s="253"/>
      <c r="AN31" s="46" t="s">
        <v>290</v>
      </c>
      <c r="AO31" s="615">
        <f>+IF(AO29&gt;39,39,AO29)</f>
        <v>39</v>
      </c>
      <c r="AP31" s="1" t="s">
        <v>152</v>
      </c>
    </row>
    <row r="32" spans="1:47" s="116" customFormat="1" x14ac:dyDescent="0.35">
      <c r="A32" s="162"/>
      <c r="B32" s="162"/>
      <c r="H32" s="118"/>
      <c r="L32" s="120"/>
      <c r="N32" s="331"/>
      <c r="P32" s="120"/>
      <c r="R32" s="331"/>
      <c r="S32" s="119"/>
      <c r="X32" s="77"/>
      <c r="Y32" s="77"/>
      <c r="AA32" s="118"/>
      <c r="AE32" s="118"/>
      <c r="AI32" s="118"/>
      <c r="AK32" s="254"/>
      <c r="AM32" s="255"/>
      <c r="AN32" s="254"/>
      <c r="AO32" s="254"/>
      <c r="AQ32" s="118"/>
      <c r="AU32" s="77"/>
    </row>
    <row r="33" spans="1:47" s="116" customFormat="1" x14ac:dyDescent="0.35">
      <c r="A33" s="162"/>
      <c r="B33" s="162"/>
      <c r="C33" s="117" t="s">
        <v>150</v>
      </c>
      <c r="F33" s="116">
        <f>+F31*D16</f>
        <v>0</v>
      </c>
      <c r="G33" s="116" t="s">
        <v>60</v>
      </c>
      <c r="H33" s="118"/>
      <c r="J33" s="116">
        <f>+J31*H16</f>
        <v>0</v>
      </c>
      <c r="K33" s="116" t="s">
        <v>60</v>
      </c>
      <c r="L33" s="120"/>
      <c r="N33" s="331">
        <f>+N31*L16</f>
        <v>0</v>
      </c>
      <c r="O33" s="116" t="s">
        <v>60</v>
      </c>
      <c r="P33" s="120"/>
      <c r="R33" s="331">
        <f>+R31*P16</f>
        <v>0</v>
      </c>
      <c r="S33" s="119" t="s">
        <v>60</v>
      </c>
      <c r="V33" s="116">
        <f>+V29*T16</f>
        <v>0</v>
      </c>
      <c r="W33" s="116" t="s">
        <v>60</v>
      </c>
      <c r="X33" s="77"/>
      <c r="Y33" s="77"/>
      <c r="Z33" s="117" t="s">
        <v>150</v>
      </c>
      <c r="AA33" s="118"/>
      <c r="AC33" s="116">
        <f>+AC31*AA16</f>
        <v>0</v>
      </c>
      <c r="AD33" s="116" t="s">
        <v>60</v>
      </c>
      <c r="AE33" s="118"/>
      <c r="AG33" s="116">
        <f>+AG31*AE16</f>
        <v>0</v>
      </c>
      <c r="AH33" s="116" t="s">
        <v>60</v>
      </c>
      <c r="AI33" s="118"/>
      <c r="AK33" s="254">
        <f>+AK31*AI16</f>
        <v>0</v>
      </c>
      <c r="AL33" s="116" t="s">
        <v>60</v>
      </c>
      <c r="AM33" s="255"/>
      <c r="AN33" s="254"/>
      <c r="AO33" s="254">
        <f>+AO31*AM16</f>
        <v>0</v>
      </c>
      <c r="AP33" s="116" t="s">
        <v>60</v>
      </c>
      <c r="AQ33" s="118"/>
      <c r="AS33" s="116">
        <f>+AS29*AQ16</f>
        <v>0</v>
      </c>
      <c r="AT33" s="116" t="s">
        <v>60</v>
      </c>
      <c r="AU33" s="77"/>
    </row>
    <row r="34" spans="1:47" s="117" customFormat="1" x14ac:dyDescent="0.35">
      <c r="A34" s="162"/>
      <c r="B34" s="162"/>
      <c r="C34" s="116"/>
      <c r="F34" s="247"/>
      <c r="H34" s="248"/>
      <c r="J34" s="249"/>
      <c r="L34" s="248"/>
      <c r="N34" s="643"/>
      <c r="P34" s="248"/>
      <c r="R34" s="643"/>
      <c r="S34" s="644"/>
      <c r="X34" s="77"/>
      <c r="Y34" s="77"/>
      <c r="AA34" s="250"/>
      <c r="AC34" s="249"/>
      <c r="AE34" s="250"/>
      <c r="AG34" s="249"/>
      <c r="AI34" s="250"/>
      <c r="AK34" s="249"/>
      <c r="AM34" s="248"/>
      <c r="AQ34" s="250"/>
      <c r="AU34" s="77"/>
    </row>
    <row r="35" spans="1:47" s="116" customFormat="1" x14ac:dyDescent="0.35">
      <c r="A35" s="162"/>
      <c r="B35" s="162"/>
      <c r="C35" s="117" t="s">
        <v>140</v>
      </c>
      <c r="D35" s="116">
        <v>28</v>
      </c>
      <c r="F35" s="251"/>
      <c r="H35" s="120"/>
      <c r="J35" s="251"/>
      <c r="L35" s="120"/>
      <c r="N35" s="331"/>
      <c r="P35" s="120"/>
      <c r="R35" s="331"/>
      <c r="S35" s="119"/>
      <c r="X35" s="77"/>
      <c r="Y35" s="77"/>
      <c r="Z35" s="117"/>
      <c r="AA35" s="118"/>
      <c r="AC35" s="251"/>
      <c r="AE35" s="118"/>
      <c r="AG35" s="251"/>
      <c r="AI35" s="118"/>
      <c r="AM35" s="120"/>
      <c r="AQ35" s="118"/>
      <c r="AU35" s="162"/>
    </row>
    <row r="36" spans="1:47" s="618" customFormat="1" x14ac:dyDescent="0.35">
      <c r="A36" s="616"/>
      <c r="B36" s="616"/>
      <c r="C36" s="617" t="s">
        <v>139</v>
      </c>
      <c r="F36" s="618">
        <f>+F33*$D$35/1000</f>
        <v>0</v>
      </c>
      <c r="G36" s="618" t="s">
        <v>139</v>
      </c>
      <c r="H36" s="619"/>
      <c r="J36" s="618">
        <f>+(J33*28)/1000</f>
        <v>0</v>
      </c>
      <c r="K36" s="618" t="s">
        <v>139</v>
      </c>
      <c r="L36" s="619"/>
      <c r="N36" s="620">
        <f>+N33*$D$35/1000</f>
        <v>0</v>
      </c>
      <c r="O36" s="618" t="s">
        <v>139</v>
      </c>
      <c r="P36" s="619"/>
      <c r="R36" s="620">
        <f>+R33*D35/1000</f>
        <v>0</v>
      </c>
      <c r="S36" s="645" t="s">
        <v>139</v>
      </c>
      <c r="V36" s="618">
        <f>+V33*D35/1000</f>
        <v>0</v>
      </c>
      <c r="W36" s="618" t="s">
        <v>139</v>
      </c>
      <c r="X36" s="372"/>
      <c r="Y36" s="372"/>
      <c r="AA36" s="621"/>
      <c r="AC36" s="618">
        <f>+AC33*D35/1000</f>
        <v>0</v>
      </c>
      <c r="AD36" s="618" t="s">
        <v>139</v>
      </c>
      <c r="AE36" s="621"/>
      <c r="AG36" s="618">
        <f>+AG33*28/1000</f>
        <v>0</v>
      </c>
      <c r="AH36" s="618" t="s">
        <v>139</v>
      </c>
      <c r="AI36" s="621"/>
      <c r="AK36" s="620">
        <f>+AK33*D35/1000</f>
        <v>0</v>
      </c>
      <c r="AL36" s="620" t="s">
        <v>139</v>
      </c>
      <c r="AM36" s="622"/>
      <c r="AN36" s="620"/>
      <c r="AO36" s="620">
        <f>+AO33*D35/1000</f>
        <v>0</v>
      </c>
      <c r="AP36" s="620" t="s">
        <v>139</v>
      </c>
      <c r="AQ36" s="621"/>
      <c r="AS36" s="618">
        <f>+AS33*D35/1000</f>
        <v>0</v>
      </c>
      <c r="AT36" s="618" t="s">
        <v>139</v>
      </c>
      <c r="AU36" s="616"/>
    </row>
    <row r="37" spans="1:47" s="116" customFormat="1" x14ac:dyDescent="0.35">
      <c r="A37" s="162"/>
      <c r="B37" s="162"/>
      <c r="H37" s="120"/>
      <c r="L37" s="120"/>
      <c r="P37" s="120"/>
      <c r="R37" s="331"/>
      <c r="S37" s="119"/>
      <c r="X37" s="162"/>
      <c r="Y37" s="162"/>
      <c r="AA37" s="118"/>
      <c r="AE37" s="118"/>
      <c r="AI37" s="118"/>
      <c r="AM37" s="120"/>
      <c r="AQ37" s="118"/>
      <c r="AU37" s="162"/>
    </row>
    <row r="38" spans="1:47" s="116" customFormat="1" x14ac:dyDescent="0.35">
      <c r="A38" s="162"/>
      <c r="B38" s="162"/>
      <c r="C38" s="252"/>
      <c r="H38" s="120"/>
      <c r="L38" s="120"/>
      <c r="P38" s="120"/>
      <c r="S38" s="119"/>
      <c r="X38" s="162"/>
      <c r="Y38" s="162"/>
      <c r="AA38" s="118"/>
      <c r="AE38" s="118"/>
      <c r="AI38" s="118"/>
      <c r="AM38" s="120"/>
      <c r="AQ38" s="118"/>
      <c r="AU38" s="162"/>
    </row>
    <row r="39" spans="1:47" s="116" customFormat="1" x14ac:dyDescent="0.35">
      <c r="A39" s="162"/>
      <c r="B39" s="162"/>
      <c r="C39" s="117"/>
      <c r="F39" s="251"/>
      <c r="H39" s="120"/>
      <c r="J39" s="251"/>
      <c r="L39" s="120"/>
      <c r="P39" s="120"/>
      <c r="S39" s="119"/>
      <c r="X39" s="162"/>
      <c r="Y39" s="162"/>
      <c r="Z39" s="117"/>
      <c r="AA39" s="118"/>
      <c r="AE39" s="118"/>
      <c r="AG39" s="251"/>
      <c r="AI39" s="118"/>
      <c r="AM39" s="120"/>
      <c r="AQ39" s="118"/>
      <c r="AU39" s="162"/>
    </row>
    <row r="40" spans="1:47" s="116" customFormat="1" x14ac:dyDescent="0.35">
      <c r="A40" s="162"/>
      <c r="B40" s="162"/>
      <c r="H40" s="120"/>
      <c r="L40" s="120"/>
      <c r="P40" s="120"/>
      <c r="S40" s="119"/>
      <c r="X40" s="162"/>
      <c r="Y40" s="162"/>
      <c r="AA40" s="118"/>
      <c r="AE40" s="118"/>
      <c r="AI40" s="118"/>
      <c r="AM40" s="120"/>
      <c r="AQ40" s="118"/>
      <c r="AU40" s="162"/>
    </row>
    <row r="41" spans="1:47" s="82" customFormat="1" ht="21" x14ac:dyDescent="0.5">
      <c r="H41" s="126"/>
      <c r="L41" s="126"/>
      <c r="P41" s="126"/>
      <c r="S41" s="127"/>
      <c r="AA41" s="83"/>
      <c r="AE41" s="83"/>
      <c r="AI41" s="83"/>
      <c r="AM41" s="126"/>
      <c r="AQ41" s="83"/>
    </row>
    <row r="42" spans="1:47" s="77" customFormat="1" ht="20.5" x14ac:dyDescent="0.55000000000000004">
      <c r="B42" s="87" t="s">
        <v>153</v>
      </c>
      <c r="H42" s="85"/>
      <c r="L42" s="85"/>
      <c r="P42" s="85"/>
      <c r="S42" s="86"/>
      <c r="Y42" s="87" t="s">
        <v>153</v>
      </c>
      <c r="AA42" s="235"/>
      <c r="AE42" s="235"/>
      <c r="AI42" s="235"/>
      <c r="AM42" s="85"/>
      <c r="AQ42" s="235"/>
    </row>
    <row r="43" spans="1:47" s="77" customFormat="1" x14ac:dyDescent="0.35">
      <c r="B43" s="84"/>
      <c r="H43" s="85"/>
      <c r="L43" s="85"/>
      <c r="P43" s="85"/>
      <c r="S43" s="86"/>
      <c r="Y43" s="84"/>
      <c r="AA43" s="235"/>
      <c r="AE43" s="235"/>
      <c r="AI43" s="235"/>
      <c r="AM43" s="85"/>
      <c r="AQ43" s="235"/>
    </row>
    <row r="44" spans="1:47" ht="18.5" x14ac:dyDescent="0.45">
      <c r="C44" s="115"/>
      <c r="F44" s="43"/>
      <c r="H44" s="22"/>
      <c r="J44" s="43"/>
      <c r="N44" s="43"/>
      <c r="Z44" s="115"/>
      <c r="AC44" s="43"/>
      <c r="AG44" s="43"/>
      <c r="AK44" s="43"/>
    </row>
    <row r="45" spans="1:47" ht="16" x14ac:dyDescent="0.4">
      <c r="C45" s="42" t="s">
        <v>149</v>
      </c>
      <c r="F45" s="5">
        <f>(3.5+17.055*EXP(--42.3*F19))</f>
        <v>3.5862024582162335</v>
      </c>
      <c r="G45" t="s">
        <v>152</v>
      </c>
      <c r="H45" s="22"/>
      <c r="J45">
        <f>(3.5+17.055*EXP(--42.3*J19))</f>
        <v>4.2145826706337779</v>
      </c>
      <c r="K45" t="s">
        <v>152</v>
      </c>
      <c r="N45" s="45">
        <f>1.3+292*EXP(--5.6*N19)</f>
        <v>146.3029087070916</v>
      </c>
      <c r="O45" t="s">
        <v>152</v>
      </c>
      <c r="R45" s="5">
        <f>1.3+292*EXP(--5.6*R19)</f>
        <v>146.3029087070916</v>
      </c>
      <c r="S45" s="16" t="s">
        <v>152</v>
      </c>
      <c r="V45">
        <v>120</v>
      </c>
      <c r="W45" t="s">
        <v>152</v>
      </c>
      <c r="Z45" s="42" t="s">
        <v>149</v>
      </c>
      <c r="AC45" s="45">
        <f>(3.5+17.055*EXP(--42.3*AC19))</f>
        <v>3.5862024582162335</v>
      </c>
      <c r="AD45" t="s">
        <v>152</v>
      </c>
      <c r="AG45">
        <f>(3.5+17.055*EXP(--42.3*AG40))</f>
        <v>20.555</v>
      </c>
      <c r="AH45" t="s">
        <v>152</v>
      </c>
      <c r="AK45" s="45">
        <f>1.3+292*EXP(--5.6*AK19)</f>
        <v>146.3029087070916</v>
      </c>
      <c r="AL45" t="s">
        <v>152</v>
      </c>
      <c r="AM45" s="253"/>
      <c r="AN45" s="45"/>
      <c r="AO45" s="45">
        <f>1.3+292*EXP(--5.6*AO19)</f>
        <v>146.3029087070916</v>
      </c>
      <c r="AP45" t="s">
        <v>152</v>
      </c>
      <c r="AS45">
        <v>120</v>
      </c>
      <c r="AT45" t="s">
        <v>152</v>
      </c>
    </row>
    <row r="46" spans="1:47" ht="16" x14ac:dyDescent="0.4">
      <c r="C46" s="42"/>
      <c r="F46" s="5"/>
      <c r="H46" s="22"/>
      <c r="N46" s="45"/>
      <c r="Z46" s="42"/>
      <c r="AC46" s="45"/>
      <c r="AK46" s="45"/>
      <c r="AM46" s="253"/>
      <c r="AN46" s="45"/>
      <c r="AO46" s="45"/>
    </row>
    <row r="47" spans="1:47" ht="16" x14ac:dyDescent="0.4">
      <c r="C47" s="42" t="s">
        <v>151</v>
      </c>
      <c r="F47" s="105">
        <f>+IF(F45&gt;288,288,F45)</f>
        <v>3.5862024582162335</v>
      </c>
      <c r="G47" s="1" t="s">
        <v>152</v>
      </c>
      <c r="H47" s="22"/>
      <c r="J47">
        <f>+IF(J45&gt;288,288,J45)</f>
        <v>4.2145826706337779</v>
      </c>
      <c r="N47" s="615">
        <f>+IF(N45&gt;288,288,N45)</f>
        <v>146.3029087070916</v>
      </c>
      <c r="O47" s="1" t="s">
        <v>152</v>
      </c>
      <c r="R47" s="105">
        <f>+IF(R45&gt;288,288,R45)</f>
        <v>146.3029087070916</v>
      </c>
      <c r="S47" s="190" t="s">
        <v>152</v>
      </c>
      <c r="Z47" s="42" t="s">
        <v>292</v>
      </c>
      <c r="AC47" s="45">
        <f>+IF(AC45&gt;235,235,AC45)</f>
        <v>3.5862024582162335</v>
      </c>
      <c r="AD47" t="s">
        <v>152</v>
      </c>
      <c r="AG47">
        <f>+IF(AG45&gt;288,288,AG45)</f>
        <v>20.555</v>
      </c>
      <c r="AK47" s="45">
        <f>+IF(AK45&gt;235,235,AK45)</f>
        <v>146.3029087070916</v>
      </c>
      <c r="AM47" s="253"/>
      <c r="AN47" s="45"/>
      <c r="AO47" s="45">
        <f>+IF(AO45&gt;235,235,AO45)</f>
        <v>146.3029087070916</v>
      </c>
    </row>
    <row r="48" spans="1:47" s="116" customFormat="1" x14ac:dyDescent="0.35">
      <c r="A48" s="162"/>
      <c r="B48" s="162"/>
      <c r="H48" s="118"/>
      <c r="L48" s="120"/>
      <c r="P48" s="120"/>
      <c r="S48" s="119"/>
      <c r="X48" s="77"/>
      <c r="Y48" s="77"/>
      <c r="AA48" s="118"/>
      <c r="AE48" s="118"/>
      <c r="AI48" s="118"/>
      <c r="AK48" s="254"/>
      <c r="AM48" s="255"/>
      <c r="AN48" s="254"/>
      <c r="AO48" s="254"/>
      <c r="AQ48" s="118"/>
    </row>
    <row r="49" spans="1:47" s="116" customFormat="1" x14ac:dyDescent="0.35">
      <c r="A49" s="162"/>
      <c r="B49" s="162"/>
      <c r="C49" s="117" t="s">
        <v>150</v>
      </c>
      <c r="F49" s="331">
        <f>+F47*D13</f>
        <v>0</v>
      </c>
      <c r="G49" s="116" t="s">
        <v>60</v>
      </c>
      <c r="H49" s="118"/>
      <c r="J49" s="116">
        <f>+J47*H32</f>
        <v>0</v>
      </c>
      <c r="K49" s="116" t="s">
        <v>60</v>
      </c>
      <c r="L49" s="120"/>
      <c r="N49" s="254">
        <f>+N47*L13</f>
        <v>0</v>
      </c>
      <c r="O49" s="116" t="s">
        <v>60</v>
      </c>
      <c r="P49" s="120"/>
      <c r="R49" s="331">
        <f>+R47*P13</f>
        <v>0</v>
      </c>
      <c r="S49" s="119" t="s">
        <v>60</v>
      </c>
      <c r="V49" s="116">
        <f>+V45*T13</f>
        <v>0</v>
      </c>
      <c r="W49" s="116" t="s">
        <v>60</v>
      </c>
      <c r="X49" s="77"/>
      <c r="Y49" s="77"/>
      <c r="Z49" s="117" t="s">
        <v>150</v>
      </c>
      <c r="AA49" s="118"/>
      <c r="AC49" s="116">
        <f>+AC47*AA13</f>
        <v>0</v>
      </c>
      <c r="AD49" s="116" t="s">
        <v>60</v>
      </c>
      <c r="AE49" s="118"/>
      <c r="AG49" s="116">
        <f>+AG47*AE13</f>
        <v>0</v>
      </c>
      <c r="AH49" s="116" t="s">
        <v>60</v>
      </c>
      <c r="AI49" s="118"/>
      <c r="AK49" s="254">
        <f>+AK47*AI13</f>
        <v>0</v>
      </c>
      <c r="AL49" s="116" t="s">
        <v>60</v>
      </c>
      <c r="AM49" s="255"/>
      <c r="AN49" s="254"/>
      <c r="AO49" s="254">
        <f>+AO47*AM13</f>
        <v>0</v>
      </c>
      <c r="AP49" s="116" t="s">
        <v>60</v>
      </c>
      <c r="AQ49" s="118"/>
      <c r="AS49" s="116">
        <f>+AS45*AQ13</f>
        <v>0</v>
      </c>
      <c r="AT49" s="116" t="s">
        <v>60</v>
      </c>
    </row>
    <row r="50" spans="1:47" s="117" customFormat="1" x14ac:dyDescent="0.35">
      <c r="A50" s="162"/>
      <c r="B50" s="162"/>
      <c r="C50" s="116"/>
      <c r="F50" s="247"/>
      <c r="H50" s="248"/>
      <c r="J50" s="249"/>
      <c r="L50" s="248"/>
      <c r="N50" s="249"/>
      <c r="P50" s="248"/>
      <c r="S50" s="644"/>
      <c r="X50" s="77"/>
      <c r="Y50" s="77"/>
      <c r="AA50" s="250"/>
      <c r="AC50" s="249"/>
      <c r="AE50" s="250"/>
      <c r="AG50" s="249"/>
      <c r="AI50" s="250"/>
      <c r="AK50" s="249"/>
      <c r="AM50" s="248"/>
      <c r="AQ50" s="250"/>
    </row>
    <row r="51" spans="1:47" s="116" customFormat="1" x14ac:dyDescent="0.35">
      <c r="A51" s="162"/>
      <c r="B51" s="162"/>
      <c r="C51" s="117" t="s">
        <v>140</v>
      </c>
      <c r="D51" s="116">
        <v>28</v>
      </c>
      <c r="F51" s="251"/>
      <c r="H51" s="120"/>
      <c r="J51" s="251"/>
      <c r="L51" s="120"/>
      <c r="N51" s="251"/>
      <c r="P51" s="120"/>
      <c r="S51" s="119"/>
      <c r="X51" s="77"/>
      <c r="Y51" s="77"/>
      <c r="Z51" s="117"/>
      <c r="AA51" s="118"/>
      <c r="AC51" s="251"/>
      <c r="AE51" s="118"/>
      <c r="AG51" s="251"/>
      <c r="AI51" s="118"/>
      <c r="AM51" s="120"/>
      <c r="AQ51" s="118"/>
      <c r="AU51" s="162"/>
    </row>
    <row r="52" spans="1:47" s="618" customFormat="1" x14ac:dyDescent="0.35">
      <c r="A52" s="616"/>
      <c r="B52" s="616"/>
      <c r="C52" s="617" t="s">
        <v>139</v>
      </c>
      <c r="F52" s="618">
        <f>+F49*D51/1000</f>
        <v>0</v>
      </c>
      <c r="G52" s="618" t="s">
        <v>139</v>
      </c>
      <c r="H52" s="619"/>
      <c r="J52" s="618">
        <f>+(J49*28)/1000</f>
        <v>0</v>
      </c>
      <c r="K52" s="618" t="s">
        <v>139</v>
      </c>
      <c r="L52" s="619"/>
      <c r="N52" s="623">
        <f>+N49*D51/1000</f>
        <v>0</v>
      </c>
      <c r="O52" s="618" t="s">
        <v>139</v>
      </c>
      <c r="P52" s="619"/>
      <c r="R52" s="623">
        <f>+R49*D51/1000</f>
        <v>0</v>
      </c>
      <c r="S52" s="645" t="s">
        <v>139</v>
      </c>
      <c r="V52" s="618">
        <f>+V49*D51/1000</f>
        <v>0</v>
      </c>
      <c r="W52" s="618" t="s">
        <v>139</v>
      </c>
      <c r="X52" s="372"/>
      <c r="Y52" s="372"/>
      <c r="AA52" s="621"/>
      <c r="AC52" s="618">
        <f>+AC49*28/1000</f>
        <v>0</v>
      </c>
      <c r="AD52" s="618" t="s">
        <v>139</v>
      </c>
      <c r="AE52" s="621"/>
      <c r="AG52" s="618">
        <f>+AG49*28/1000</f>
        <v>0</v>
      </c>
      <c r="AH52" s="618" t="s">
        <v>139</v>
      </c>
      <c r="AI52" s="621"/>
      <c r="AK52" s="620">
        <f>+AK49*D51/1000</f>
        <v>0</v>
      </c>
      <c r="AL52" s="618" t="s">
        <v>139</v>
      </c>
      <c r="AM52" s="619"/>
      <c r="AO52" s="620">
        <f>+AO49*D51/1000</f>
        <v>0</v>
      </c>
      <c r="AP52" s="618" t="s">
        <v>139</v>
      </c>
      <c r="AQ52" s="621"/>
      <c r="AS52" s="618">
        <f>+AS49*D51/1000</f>
        <v>0</v>
      </c>
      <c r="AT52" s="618" t="s">
        <v>139</v>
      </c>
      <c r="AU52" s="616"/>
    </row>
    <row r="53" spans="1:47" s="116" customFormat="1" x14ac:dyDescent="0.35">
      <c r="A53" s="162"/>
      <c r="B53" s="162"/>
      <c r="H53" s="120"/>
      <c r="L53" s="120"/>
      <c r="P53" s="120"/>
      <c r="S53" s="119"/>
      <c r="X53" s="162"/>
      <c r="Y53" s="162"/>
      <c r="AA53" s="118"/>
      <c r="AE53" s="118"/>
      <c r="AI53" s="118"/>
      <c r="AM53" s="120"/>
      <c r="AQ53" s="118"/>
      <c r="AU53" s="162"/>
    </row>
    <row r="54" spans="1:47" s="116" customFormat="1" x14ac:dyDescent="0.35">
      <c r="A54" s="162"/>
      <c r="B54" s="162"/>
      <c r="C54" s="252"/>
      <c r="H54" s="120"/>
      <c r="L54" s="120"/>
      <c r="P54" s="120"/>
      <c r="S54" s="119"/>
      <c r="X54" s="162"/>
      <c r="Y54" s="162"/>
      <c r="AA54" s="118"/>
      <c r="AE54" s="118"/>
      <c r="AI54" s="118"/>
      <c r="AM54" s="120"/>
      <c r="AQ54" s="118"/>
      <c r="AU54" s="162"/>
    </row>
    <row r="55" spans="1:47" s="116" customFormat="1" x14ac:dyDescent="0.35">
      <c r="A55" s="162"/>
      <c r="B55" s="162"/>
      <c r="C55" s="117"/>
      <c r="F55" s="251"/>
      <c r="H55" s="120"/>
      <c r="J55" s="251"/>
      <c r="L55" s="120"/>
      <c r="P55" s="120"/>
      <c r="S55" s="119"/>
      <c r="X55" s="162"/>
      <c r="Y55" s="162"/>
      <c r="Z55" s="117"/>
      <c r="AA55" s="118"/>
      <c r="AE55" s="118"/>
      <c r="AG55" s="251"/>
      <c r="AI55" s="118"/>
      <c r="AM55" s="120"/>
      <c r="AQ55" s="118"/>
      <c r="AU55" s="162"/>
    </row>
    <row r="56" spans="1:47" s="116" customFormat="1" x14ac:dyDescent="0.35">
      <c r="A56" s="162"/>
      <c r="B56" s="162"/>
      <c r="H56" s="120"/>
      <c r="L56" s="120"/>
      <c r="P56" s="120"/>
      <c r="S56" s="119"/>
      <c r="X56" s="162"/>
      <c r="Y56" s="162"/>
      <c r="AA56" s="118"/>
      <c r="AE56" s="118"/>
      <c r="AI56" s="118"/>
      <c r="AM56" s="120"/>
      <c r="AQ56" s="118"/>
      <c r="AU56" s="162"/>
    </row>
    <row r="57" spans="1:47" s="82" customFormat="1" ht="21" x14ac:dyDescent="0.5">
      <c r="H57" s="126"/>
      <c r="L57" s="126"/>
      <c r="P57" s="126"/>
      <c r="S57" s="127"/>
      <c r="AA57" s="83"/>
      <c r="AE57" s="83"/>
      <c r="AI57" s="83"/>
      <c r="AM57" s="126"/>
      <c r="AQ57" s="83"/>
    </row>
  </sheetData>
  <mergeCells count="17">
    <mergeCell ref="AQ4:AT4"/>
    <mergeCell ref="L5:O5"/>
    <mergeCell ref="D5:G5"/>
    <mergeCell ref="AA5:AD5"/>
    <mergeCell ref="AI5:AL5"/>
    <mergeCell ref="B2:AT2"/>
    <mergeCell ref="H4:K4"/>
    <mergeCell ref="L4:O4"/>
    <mergeCell ref="P4:S4"/>
    <mergeCell ref="T4:W4"/>
    <mergeCell ref="Z3:AT3"/>
    <mergeCell ref="AE4:AH4"/>
    <mergeCell ref="AM4:AP4"/>
    <mergeCell ref="B3:W3"/>
    <mergeCell ref="D4:G4"/>
    <mergeCell ref="AA4:AD4"/>
    <mergeCell ref="AI4:AL4"/>
  </mergeCells>
  <pageMargins left="0.7" right="0.7" top="0.75" bottom="0.75" header="0.3" footer="0.3"/>
  <pageSetup orientation="portrait" r:id="rId1"/>
  <ignoredErrors>
    <ignoredError sqref="L1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8aec272-02f8-4527-a801-e43dd630b8ca" xsi:nil="true"/>
    <lcf76f155ced4ddcb4097134ff3c332f xmlns="6b528069-350a-4a91-9ee3-087ed98b6106">
      <Terms xmlns="http://schemas.microsoft.com/office/infopath/2007/PartnerControls"/>
    </lcf76f155ced4ddcb4097134ff3c332f>
    <SharedWithUsers xmlns="58aec272-02f8-4527-a801-e43dd630b8ca">
      <UserInfo>
        <DisplayName>Mikael Kirkebæk</DisplayName>
        <AccountId>16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0B4F13B78419745AFBB716931A86094" ma:contentTypeVersion="17" ma:contentTypeDescription="Opret et nyt dokument." ma:contentTypeScope="" ma:versionID="49f2464082ea5a3a54cdf145b672dd4a">
  <xsd:schema xmlns:xsd="http://www.w3.org/2001/XMLSchema" xmlns:xs="http://www.w3.org/2001/XMLSchema" xmlns:p="http://schemas.microsoft.com/office/2006/metadata/properties" xmlns:ns2="6b528069-350a-4a91-9ee3-087ed98b6106" xmlns:ns3="58aec272-02f8-4527-a801-e43dd630b8ca" targetNamespace="http://schemas.microsoft.com/office/2006/metadata/properties" ma:root="true" ma:fieldsID="637ba9d625a0c6b25b16afaa35b0eeb9" ns2:_="" ns3:_="">
    <xsd:import namespace="6b528069-350a-4a91-9ee3-087ed98b6106"/>
    <xsd:import namespace="58aec272-02f8-4527-a801-e43dd630b8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528069-350a-4a91-9ee3-087ed98b61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ledmærker" ma:readOnly="false" ma:fieldId="{5cf76f15-5ced-4ddc-b409-7134ff3c332f}" ma:taxonomyMulti="true" ma:sspId="700f4c3a-4c29-4953-b2bf-7f37f4bfcaf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aec272-02f8-4527-a801-e43dd630b8ca" elementFormDefault="qualified">
    <xsd:import namespace="http://schemas.microsoft.com/office/2006/documentManagement/types"/>
    <xsd:import namespace="http://schemas.microsoft.com/office/infopath/2007/PartnerControls"/>
    <xsd:element name="SharedWithUsers" ma:index="12"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t med detaljer" ma:internalName="SharedWithDetails" ma:readOnly="true">
      <xsd:simpleType>
        <xsd:restriction base="dms:Note">
          <xsd:maxLength value="255"/>
        </xsd:restriction>
      </xsd:simpleType>
    </xsd:element>
    <xsd:element name="TaxCatchAll" ma:index="16" nillable="true" ma:displayName="Taxonomy Catch All Column" ma:hidden="true" ma:list="{91606152-ce75-4b74-be6e-32286dfb1009}" ma:internalName="TaxCatchAll" ma:showField="CatchAllData" ma:web="58aec272-02f8-4527-a801-e43dd630b8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E0C601-4C9F-4D97-8D60-CFA4795BB736}">
  <ds:schemaRefs>
    <ds:schemaRef ds:uri="http://schemas.microsoft.com/sharepoint/v3/contenttype/forms"/>
  </ds:schemaRefs>
</ds:datastoreItem>
</file>

<file path=customXml/itemProps2.xml><?xml version="1.0" encoding="utf-8"?>
<ds:datastoreItem xmlns:ds="http://schemas.openxmlformats.org/officeDocument/2006/customXml" ds:itemID="{D9109AF1-FE17-4A66-AE22-76B181B70F63}">
  <ds:schemaRefs>
    <ds:schemaRef ds:uri="6b528069-350a-4a91-9ee3-087ed98b6106"/>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58aec272-02f8-4527-a801-e43dd630b8ca"/>
    <ds:schemaRef ds:uri="http://www.w3.org/XML/1998/namespace"/>
    <ds:schemaRef ds:uri="http://purl.org/dc/dcmitype/"/>
  </ds:schemaRefs>
</ds:datastoreItem>
</file>

<file path=customXml/itemProps3.xml><?xml version="1.0" encoding="utf-8"?>
<ds:datastoreItem xmlns:ds="http://schemas.openxmlformats.org/officeDocument/2006/customXml" ds:itemID="{29DB5316-91CF-4B11-BE79-059E196DE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528069-350a-4a91-9ee3-087ed98b6106"/>
    <ds:schemaRef ds:uri="58aec272-02f8-4527-a801-e43dd630b8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14</vt:i4>
      </vt:variant>
      <vt:variant>
        <vt:lpstr>Navngivne områder</vt:lpstr>
      </vt:variant>
      <vt:variant>
        <vt:i4>1</vt:i4>
      </vt:variant>
    </vt:vector>
  </HeadingPairs>
  <TitlesOfParts>
    <vt:vector size="15" baseType="lpstr">
      <vt:lpstr>1. projektplan </vt:lpstr>
      <vt:lpstr>2. Resultater - sammendrag</vt:lpstr>
      <vt:lpstr>3. Resultat på projektniveau</vt:lpstr>
      <vt:lpstr>4. CO2_beregninger </vt:lpstr>
      <vt:lpstr>5. Projektperiode_beregninger </vt:lpstr>
      <vt:lpstr>6. CO2_over tid</vt:lpstr>
      <vt:lpstr>7. N2O_beregninger</vt:lpstr>
      <vt:lpstr>8. N2O_over tid </vt:lpstr>
      <vt:lpstr>9. CH4_beregninger</vt:lpstr>
      <vt:lpstr>10. CH4_udledninger over tid</vt:lpstr>
      <vt:lpstr>11. Total_over år </vt:lpstr>
      <vt:lpstr>12. Data til Resultatsammendrag</vt:lpstr>
      <vt:lpstr>bilag1 tabeller</vt:lpstr>
      <vt:lpstr>Lister</vt:lpstr>
      <vt:lpstr>'1. projektplan '!Udskriftsområde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 Ravnkilde Møller</dc:creator>
  <cp:lastModifiedBy>Mette Thomsen</cp:lastModifiedBy>
  <cp:lastPrinted>2025-01-22T14:27:30Z</cp:lastPrinted>
  <dcterms:created xsi:type="dcterms:W3CDTF">2024-06-18T11:02:21Z</dcterms:created>
  <dcterms:modified xsi:type="dcterms:W3CDTF">2025-01-28T11:09:21Z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0x01010040B4F13B78419745AFBB716931A86094</vt:lpwstr>
  </property>
  <property fmtid="{D5CDD505-2E9C-101B-9397-08002B2CF9AE}" pid="3" name="MediaServiceImageTags">
    <vt:lpwstr/>
  </property>
</Properties>
</file>